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45" tabRatio="601" firstSheet="2" activeTab="5"/>
  </bookViews>
  <sheets>
    <sheet name="SALİHLİ MERKEZ ANADOLU" sheetId="1" r:id="rId1"/>
    <sheet name="imam Hatip Kız" sheetId="2" r:id="rId2"/>
    <sheet name="TÜRKBİRLİĞİ" sheetId="3" r:id="rId3"/>
    <sheet name="SEKİNE EVREN" sheetId="4" r:id="rId4"/>
    <sheet name="NECİP FAZIL" sheetId="5" r:id="rId5"/>
    <sheet name="Şehit Mustafa Serin And.İmam Ha" sheetId="6" r:id="rId6"/>
    <sheet name="Sayfa1" sheetId="7" r:id="rId7"/>
    <sheet name="Sayfa2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6" l="1"/>
  <c r="H27" i="2"/>
  <c r="G10" i="7"/>
  <c r="I10" i="7" s="1"/>
  <c r="G11" i="7"/>
  <c r="I11" i="7" s="1"/>
  <c r="J11" i="7" s="1"/>
  <c r="K10" i="7" l="1"/>
  <c r="J10" i="7"/>
  <c r="K11" i="7"/>
  <c r="G20" i="8"/>
  <c r="E20" i="8"/>
  <c r="F20" i="8"/>
  <c r="D22" i="8" l="1"/>
  <c r="C20" i="8"/>
  <c r="D20" i="8"/>
  <c r="G9" i="7" l="1"/>
  <c r="I9" i="7" s="1"/>
  <c r="G8" i="7"/>
  <c r="I8" i="7" s="1"/>
  <c r="G7" i="7"/>
  <c r="I7" i="7" s="1"/>
  <c r="K7" i="7" l="1"/>
  <c r="K9" i="7"/>
  <c r="J9" i="7"/>
  <c r="J8" i="7"/>
  <c r="K8" i="7"/>
  <c r="J7" i="7"/>
  <c r="G6" i="7"/>
  <c r="B14" i="7"/>
  <c r="G14" i="7" s="1"/>
  <c r="I6" i="7" l="1"/>
  <c r="I12" i="7" s="1"/>
  <c r="J6" i="7" l="1"/>
  <c r="J12" i="7" s="1"/>
  <c r="K6" i="7"/>
  <c r="K12" i="7" s="1"/>
  <c r="H27" i="3"/>
  <c r="H28" i="4" s="1"/>
  <c r="H24" i="5" s="1"/>
  <c r="C36" i="6"/>
  <c r="G30" i="6" l="1"/>
  <c r="D36" i="1"/>
  <c r="D36" i="4"/>
  <c r="D36" i="3"/>
  <c r="D36" i="2"/>
  <c r="D36" i="5" l="1"/>
  <c r="B38" i="1" l="1"/>
  <c r="G38" i="1" s="1"/>
  <c r="H27" i="5" l="1"/>
  <c r="H31" i="4"/>
  <c r="H30" i="3"/>
  <c r="H30" i="2"/>
  <c r="H30" i="1" l="1"/>
</calcChain>
</file>

<file path=xl/sharedStrings.xml><?xml version="1.0" encoding="utf-8"?>
<sst xmlns="http://schemas.openxmlformats.org/spreadsheetml/2006/main" count="251" uniqueCount="80">
  <si>
    <t>TOPLAM ÖĞÜN SAYISI</t>
  </si>
  <si>
    <t>YEMEK YENEN 
GÜN SAYISI</t>
  </si>
  <si>
    <t>YEMEK YİYEN 
ÖĞRENCİ SAYISI</t>
  </si>
  <si>
    <t>KDV DAHİL 
1 ÖĞÜN YEMEK</t>
  </si>
  <si>
    <t>OKUL ADI:</t>
  </si>
  <si>
    <t>Okul Müdürü</t>
  </si>
  <si>
    <t>Düzenleyen</t>
  </si>
  <si>
    <t>Onaylayan</t>
  </si>
  <si>
    <t>TÜRKBİRLİĞİ ANADOLU LİSESİ</t>
  </si>
  <si>
    <t>SEKİNE EVREN ANADOLU LİSESİ</t>
  </si>
  <si>
    <t>KDV DAHİL AYLIK  BEDEL</t>
  </si>
  <si>
    <t>KDV DAHİL 1 ÖĞÜN YEMEK</t>
  </si>
  <si>
    <t>KDV DAHİL AYLIK BEDEL</t>
  </si>
  <si>
    <t>NECİP FAZIL KISA KÜREK SOSYAL BİLİMLER LİSESİ</t>
  </si>
  <si>
    <t>Alim TURGUT</t>
  </si>
  <si>
    <t>Yıldırım ÖZKAN</t>
  </si>
  <si>
    <t>Halil İbrahim YAREN</t>
  </si>
  <si>
    <t>Şükrü KIVRAK</t>
  </si>
  <si>
    <t>SALİHLİ MERKEZ ANADOLU LİSESİ</t>
  </si>
  <si>
    <t>Havva YAĞMURLU</t>
  </si>
  <si>
    <t>Müdür Yardımcısı</t>
  </si>
  <si>
    <t>SALI</t>
  </si>
  <si>
    <t>ÇARŞAMBA</t>
  </si>
  <si>
    <t>PERŞEMBE</t>
  </si>
  <si>
    <t>CUMA</t>
  </si>
  <si>
    <t>PAZARTESİ</t>
  </si>
  <si>
    <t xml:space="preserve">ŞEHİT MUSTAFA SERİN ANADOLU İMAM HATİP LİSESİ </t>
  </si>
  <si>
    <t>SALİHLİ KIZ ANADOLU İMAM HATİP LİSESİ</t>
  </si>
  <si>
    <t>Refet EĞERCİ</t>
  </si>
  <si>
    <t>SIRA NO</t>
  </si>
  <si>
    <t>PANSİYONDA YEMEK 
VERİLEN OKUL ADI</t>
  </si>
  <si>
    <t>Vergi Numaraları</t>
  </si>
  <si>
    <t>BİRİM KODU</t>
  </si>
  <si>
    <t>ÖĞÜN SAYISI</t>
  </si>
  <si>
    <t>KDV DAHİL BİR 
ÖĞÜN YEMEK BEDELİ</t>
  </si>
  <si>
    <t>KDV DAHİL TOPLAM TUTAR</t>
  </si>
  <si>
    <t>%88 PANSİYON PAYI</t>
  </si>
  <si>
    <t>%12 BAKANLIK PAYI</t>
  </si>
  <si>
    <t>SALİHLİ KIZ ANADOLU
 İMAM HATİP LİSESİ</t>
  </si>
  <si>
    <t>13.1.37.62.580</t>
  </si>
  <si>
    <t>ŞEHİT MUSTAFA SERİN 
ANADOLU İMAM HATİP LİSESİ</t>
  </si>
  <si>
    <t>13.1.32.62.814</t>
  </si>
  <si>
    <t>13.1.32.62.811</t>
  </si>
  <si>
    <t>NECİP FAZIL KISA KÜREK
 SOSYAL BİLİMLER LİSESİ</t>
  </si>
  <si>
    <t>13.1.32.62.833</t>
  </si>
  <si>
    <t>SALİHLİ MERKEZ ANADOLULİSESİ</t>
  </si>
  <si>
    <t>13.1.32.62.815</t>
  </si>
  <si>
    <t>TOPLAM</t>
  </si>
  <si>
    <t>DÜZENLEYEN</t>
  </si>
  <si>
    <t>Gerçekleştirme Görevlisi</t>
  </si>
  <si>
    <t>Namık KORKMAZ</t>
  </si>
  <si>
    <t>Cemal ŞENGÜL</t>
  </si>
  <si>
    <t>V.H.K.İ.</t>
  </si>
  <si>
    <t>Şube Müdürü</t>
  </si>
  <si>
    <t xml:space="preserve">         </t>
  </si>
  <si>
    <t>Aylık Gün Sayısı</t>
  </si>
  <si>
    <t>13.1.37.62.581</t>
  </si>
  <si>
    <t>S.NO</t>
  </si>
  <si>
    <t>OKULUN ADI</t>
  </si>
  <si>
    <t>SYD YEMEK YİYECEK ÖĞRENCİ SAYISI</t>
  </si>
  <si>
    <t>1-</t>
  </si>
  <si>
    <t>Ticaret ve Sanayi Odası Talat Zurnacı Mes.Tek.And.Lis.</t>
  </si>
  <si>
    <t>Yiğitbaş İmam Hatip Ortaokulu</t>
  </si>
  <si>
    <t>İMK Mesleki ve Teknik and.lisesi</t>
  </si>
  <si>
    <t>Karataş and.Lisesi</t>
  </si>
  <si>
    <t>Şehit Mustafa Serin And.İmam Hatip Lisesi</t>
  </si>
  <si>
    <t>Merkez Anadolu Lisesi</t>
  </si>
  <si>
    <t>Kız Anadolu İmam Hatip Lisesi</t>
  </si>
  <si>
    <t>Necip Fazıl Sosyal Bilimler Lisesi</t>
  </si>
  <si>
    <t>Hafsa Sultan meslek ve teknik And.Lis</t>
  </si>
  <si>
    <t>Salihli Anadolu Lisesi</t>
  </si>
  <si>
    <t>Türkbirliği Anadolu Lisesi</t>
  </si>
  <si>
    <t>Ahmet Yesevi Meslek ve Teknik And.Lisesi</t>
  </si>
  <si>
    <t>Taşınan
 öğrenciler</t>
  </si>
  <si>
    <t>Taşınan öğrenciler</t>
  </si>
  <si>
    <t>Sekine Evren Anadolu lisesi</t>
  </si>
  <si>
    <t>Toplam</t>
  </si>
  <si>
    <t xml:space="preserve">2017-2018 EĞİTİM ÖĞRETİM YILI TAŞIMALI KAPSMINDA OLUP PANSİYONLU OKULLARDA  </t>
  </si>
  <si>
    <t>YEMEK YİYEN ÖĞRENCİLERİN  2017 KASIM AYLARINA AİT TAHAKUK İCMAL</t>
  </si>
  <si>
    <t>TAŞIMALI KAPSAMINDA OLUP PANSİYONDA YEMEK YİYEN ÖĞRENCİLERİN 2017 ARALIK  AYI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</si>
</sst>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₺&quot;"/>
    <numFmt numFmtId="165" formatCode="#,##0.0000\ &quot;₺&quot;"/>
    <numFmt numFmtId="166" formatCode="0.0000"/>
    <numFmt numFmtId="167" formatCode="#,##0.0000"/>
    <numFmt numFmtId="168" formatCode="#,##0.00\ [$₺-41F]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1" xfId="0" applyBorder="1" applyAlignment="1"/>
    <xf numFmtId="0" fontId="0" fillId="0" borderId="16" xfId="0" applyBorder="1"/>
    <xf numFmtId="14" fontId="0" fillId="0" borderId="10" xfId="0" applyNumberFormat="1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1" xfId="0" applyBorder="1" applyAlignment="1">
      <alignment horizontal="center"/>
    </xf>
    <xf numFmtId="166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167" fontId="0" fillId="0" borderId="6" xfId="0" applyNumberFormat="1" applyBorder="1" applyAlignment="1"/>
    <xf numFmtId="167" fontId="0" fillId="0" borderId="14" xfId="0" applyNumberFormat="1" applyBorder="1" applyAlignment="1"/>
    <xf numFmtId="165" fontId="0" fillId="0" borderId="0" xfId="0" applyNumberFormat="1" applyBorder="1" applyAlignment="1"/>
    <xf numFmtId="165" fontId="0" fillId="0" borderId="1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3" sqref="B3"/>
    </sheetView>
  </sheetViews>
  <sheetFormatPr defaultRowHeight="15" x14ac:dyDescent="0.25"/>
  <cols>
    <col min="1" max="1" width="2.5703125" customWidth="1"/>
    <col min="2" max="2" width="12.5703125" customWidth="1"/>
    <col min="3" max="3" width="14.85546875" customWidth="1"/>
    <col min="4" max="4" width="13.28515625" customWidth="1"/>
    <col min="6" max="6" width="6.140625" customWidth="1"/>
    <col min="7" max="7" width="19.7109375" customWidth="1"/>
    <col min="9" max="9" width="8.85546875" customWidth="1"/>
  </cols>
  <sheetData>
    <row r="1" spans="2:9" ht="15.75" thickBot="1" x14ac:dyDescent="0.3"/>
    <row r="2" spans="2:9" x14ac:dyDescent="0.25">
      <c r="B2" s="12" t="s">
        <v>4</v>
      </c>
      <c r="C2" s="63" t="s">
        <v>18</v>
      </c>
      <c r="D2" s="63"/>
      <c r="E2" s="63"/>
      <c r="F2" s="63"/>
      <c r="G2" s="63"/>
      <c r="H2" s="63"/>
      <c r="I2" s="64"/>
    </row>
    <row r="3" spans="2:9" x14ac:dyDescent="0.25">
      <c r="B3" s="13" t="s">
        <v>79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ht="16.5" customHeight="1" x14ac:dyDescent="0.25">
      <c r="B5" s="38">
        <v>43070</v>
      </c>
      <c r="C5" s="3" t="s">
        <v>24</v>
      </c>
      <c r="D5" s="44">
        <v>170</v>
      </c>
      <c r="E5" s="7"/>
      <c r="F5" s="7"/>
      <c r="G5" s="7"/>
      <c r="H5" s="7"/>
      <c r="I5" s="14"/>
    </row>
    <row r="6" spans="2:9" ht="16.5" customHeight="1" x14ac:dyDescent="0.25">
      <c r="B6" s="38">
        <v>43073</v>
      </c>
      <c r="C6" s="3" t="s">
        <v>25</v>
      </c>
      <c r="D6" s="56">
        <v>170</v>
      </c>
      <c r="E6" s="7"/>
      <c r="F6" s="7"/>
      <c r="G6" s="11"/>
      <c r="H6" s="11"/>
      <c r="I6" s="14"/>
    </row>
    <row r="7" spans="2:9" ht="16.5" customHeight="1" x14ac:dyDescent="0.25">
      <c r="B7" s="38">
        <v>43074</v>
      </c>
      <c r="C7" s="3" t="s">
        <v>21</v>
      </c>
      <c r="D7" s="56">
        <v>170</v>
      </c>
      <c r="E7" s="7"/>
      <c r="F7" s="7"/>
      <c r="G7" s="7"/>
      <c r="H7" s="7"/>
      <c r="I7" s="14"/>
    </row>
    <row r="8" spans="2:9" ht="16.5" customHeight="1" x14ac:dyDescent="0.25">
      <c r="B8" s="38">
        <v>43075</v>
      </c>
      <c r="C8" s="3" t="s">
        <v>22</v>
      </c>
      <c r="D8" s="56">
        <v>170</v>
      </c>
      <c r="E8" s="7"/>
      <c r="F8" s="7"/>
      <c r="G8" s="7"/>
      <c r="H8" s="7"/>
      <c r="I8" s="14"/>
    </row>
    <row r="9" spans="2:9" ht="16.5" customHeight="1" x14ac:dyDescent="0.25">
      <c r="B9" s="38">
        <v>43076</v>
      </c>
      <c r="C9" s="3" t="s">
        <v>23</v>
      </c>
      <c r="D9" s="56">
        <v>170</v>
      </c>
      <c r="E9" s="7"/>
      <c r="F9" s="7"/>
      <c r="G9" s="7"/>
      <c r="H9" s="7"/>
      <c r="I9" s="14"/>
    </row>
    <row r="10" spans="2:9" ht="16.5" customHeight="1" x14ac:dyDescent="0.25">
      <c r="B10" s="38">
        <v>43077</v>
      </c>
      <c r="C10" s="3" t="s">
        <v>24</v>
      </c>
      <c r="D10" s="56">
        <v>170</v>
      </c>
      <c r="E10" s="7"/>
      <c r="F10" s="7"/>
      <c r="G10" s="7"/>
      <c r="H10" s="7"/>
      <c r="I10" s="14"/>
    </row>
    <row r="11" spans="2:9" ht="16.5" customHeight="1" x14ac:dyDescent="0.25">
      <c r="B11" s="38">
        <v>43080</v>
      </c>
      <c r="C11" s="3" t="s">
        <v>25</v>
      </c>
      <c r="D11" s="56">
        <v>170</v>
      </c>
      <c r="E11" s="7"/>
      <c r="F11" s="7"/>
      <c r="G11" s="7"/>
      <c r="H11" s="7"/>
      <c r="I11" s="14"/>
    </row>
    <row r="12" spans="2:9" ht="16.5" customHeight="1" x14ac:dyDescent="0.25">
      <c r="B12" s="38">
        <v>43081</v>
      </c>
      <c r="C12" s="3" t="s">
        <v>21</v>
      </c>
      <c r="D12" s="56">
        <v>170</v>
      </c>
      <c r="E12" s="7"/>
      <c r="F12" s="7"/>
      <c r="G12" s="7"/>
      <c r="H12" s="7"/>
      <c r="I12" s="14"/>
    </row>
    <row r="13" spans="2:9" ht="16.5" customHeight="1" x14ac:dyDescent="0.25">
      <c r="B13" s="38">
        <v>43082</v>
      </c>
      <c r="C13" s="3" t="s">
        <v>22</v>
      </c>
      <c r="D13" s="56">
        <v>170</v>
      </c>
      <c r="E13" s="7"/>
      <c r="F13" s="7"/>
      <c r="G13" s="7"/>
      <c r="H13" s="7"/>
      <c r="I13" s="14"/>
    </row>
    <row r="14" spans="2:9" ht="16.5" customHeight="1" x14ac:dyDescent="0.25">
      <c r="B14" s="38">
        <v>43083</v>
      </c>
      <c r="C14" s="3" t="s">
        <v>23</v>
      </c>
      <c r="D14" s="56">
        <v>170</v>
      </c>
      <c r="E14" s="7"/>
      <c r="F14" s="7"/>
      <c r="G14" s="7"/>
      <c r="H14" s="7"/>
      <c r="I14" s="14"/>
    </row>
    <row r="15" spans="2:9" ht="16.5" customHeight="1" x14ac:dyDescent="0.25">
      <c r="B15" s="38">
        <v>43084</v>
      </c>
      <c r="C15" s="3" t="s">
        <v>24</v>
      </c>
      <c r="D15" s="56">
        <v>170</v>
      </c>
      <c r="E15" s="7"/>
      <c r="F15" s="7"/>
      <c r="G15" s="7"/>
      <c r="H15" s="7"/>
      <c r="I15" s="14"/>
    </row>
    <row r="16" spans="2:9" ht="16.5" customHeight="1" x14ac:dyDescent="0.25">
      <c r="B16" s="38">
        <v>43087</v>
      </c>
      <c r="C16" s="3" t="s">
        <v>25</v>
      </c>
      <c r="D16" s="56">
        <v>170</v>
      </c>
      <c r="E16" s="7"/>
      <c r="F16" s="7"/>
      <c r="G16" s="7"/>
      <c r="H16" s="7"/>
      <c r="I16" s="14"/>
    </row>
    <row r="17" spans="2:9" ht="16.5" customHeight="1" x14ac:dyDescent="0.25">
      <c r="B17" s="38">
        <v>43088</v>
      </c>
      <c r="C17" s="3" t="s">
        <v>21</v>
      </c>
      <c r="D17" s="56">
        <v>170</v>
      </c>
      <c r="E17" s="7"/>
      <c r="F17" s="7"/>
      <c r="G17" s="7"/>
      <c r="H17" s="7"/>
      <c r="I17" s="14"/>
    </row>
    <row r="18" spans="2:9" ht="16.5" customHeight="1" x14ac:dyDescent="0.25">
      <c r="B18" s="38">
        <v>43089</v>
      </c>
      <c r="C18" s="3" t="s">
        <v>22</v>
      </c>
      <c r="D18" s="56">
        <v>170</v>
      </c>
      <c r="E18" s="7"/>
      <c r="F18" s="7"/>
      <c r="G18" s="7"/>
      <c r="H18" s="7"/>
      <c r="I18" s="14"/>
    </row>
    <row r="19" spans="2:9" ht="16.5" customHeight="1" x14ac:dyDescent="0.25">
      <c r="B19" s="38">
        <v>43090</v>
      </c>
      <c r="C19" s="3" t="s">
        <v>23</v>
      </c>
      <c r="D19" s="56">
        <v>170</v>
      </c>
      <c r="E19" s="7"/>
      <c r="F19" s="7"/>
      <c r="G19" s="7"/>
      <c r="H19" s="7"/>
      <c r="I19" s="14"/>
    </row>
    <row r="20" spans="2:9" ht="16.5" customHeight="1" x14ac:dyDescent="0.25">
      <c r="B20" s="38">
        <v>43091</v>
      </c>
      <c r="C20" s="3" t="s">
        <v>24</v>
      </c>
      <c r="D20" s="56">
        <v>170</v>
      </c>
      <c r="E20" s="7"/>
      <c r="F20" s="7"/>
      <c r="G20" s="7"/>
      <c r="H20" s="7"/>
      <c r="I20" s="14"/>
    </row>
    <row r="21" spans="2:9" x14ac:dyDescent="0.25">
      <c r="B21" s="38">
        <v>43094</v>
      </c>
      <c r="C21" s="3" t="s">
        <v>25</v>
      </c>
      <c r="D21" s="56">
        <v>170</v>
      </c>
      <c r="E21" s="7"/>
      <c r="F21" s="7"/>
      <c r="G21" s="7"/>
      <c r="H21" s="7"/>
      <c r="I21" s="14"/>
    </row>
    <row r="22" spans="2:9" x14ac:dyDescent="0.25">
      <c r="B22" s="38">
        <v>43095</v>
      </c>
      <c r="C22" s="3" t="s">
        <v>21</v>
      </c>
      <c r="D22" s="56">
        <v>170</v>
      </c>
      <c r="E22" s="7"/>
      <c r="F22" s="7"/>
      <c r="G22" s="7"/>
      <c r="H22" s="7"/>
      <c r="I22" s="14"/>
    </row>
    <row r="23" spans="2:9" x14ac:dyDescent="0.25">
      <c r="B23" s="38">
        <v>43096</v>
      </c>
      <c r="C23" s="3" t="s">
        <v>22</v>
      </c>
      <c r="D23" s="56">
        <v>170</v>
      </c>
      <c r="E23" s="7"/>
      <c r="F23" s="7"/>
      <c r="G23" s="7"/>
      <c r="H23" s="7"/>
      <c r="I23" s="14"/>
    </row>
    <row r="24" spans="2:9" x14ac:dyDescent="0.25">
      <c r="B24" s="38">
        <v>43097</v>
      </c>
      <c r="C24" s="3" t="s">
        <v>23</v>
      </c>
      <c r="D24" s="56">
        <v>170</v>
      </c>
      <c r="E24" s="7"/>
      <c r="F24" s="7"/>
      <c r="G24" s="7"/>
      <c r="H24" s="7"/>
      <c r="I24" s="14"/>
    </row>
    <row r="25" spans="2:9" x14ac:dyDescent="0.25">
      <c r="B25" s="38">
        <v>43098</v>
      </c>
      <c r="C25" s="3" t="s">
        <v>24</v>
      </c>
      <c r="D25" s="56">
        <v>170</v>
      </c>
      <c r="E25" s="7"/>
      <c r="F25" s="7"/>
      <c r="G25" s="7"/>
      <c r="H25" s="7"/>
      <c r="I25" s="14"/>
    </row>
    <row r="26" spans="2:9" x14ac:dyDescent="0.25">
      <c r="B26" s="38"/>
      <c r="C26" s="3"/>
      <c r="D26" s="56"/>
      <c r="E26" s="7"/>
      <c r="F26" s="7"/>
      <c r="G26" s="7"/>
      <c r="H26" s="7"/>
      <c r="I26" s="14"/>
    </row>
    <row r="27" spans="2:9" x14ac:dyDescent="0.25">
      <c r="B27" s="38"/>
      <c r="C27" s="3"/>
      <c r="D27" s="56"/>
      <c r="E27" s="7"/>
      <c r="F27" s="70" t="s">
        <v>3</v>
      </c>
      <c r="G27" s="70"/>
      <c r="H27" s="71">
        <v>3.87</v>
      </c>
      <c r="I27" s="72"/>
    </row>
    <row r="28" spans="2:9" x14ac:dyDescent="0.25">
      <c r="B28" s="38"/>
      <c r="C28" s="3"/>
      <c r="D28" s="56"/>
      <c r="E28" s="7"/>
      <c r="F28" s="7"/>
      <c r="G28" s="11"/>
      <c r="H28" s="11"/>
      <c r="I28" s="17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0" t="s">
        <v>10</v>
      </c>
      <c r="G30" s="70"/>
      <c r="H30" s="73">
        <f>H27*D36</f>
        <v>13815.9</v>
      </c>
      <c r="I30" s="74"/>
    </row>
    <row r="31" spans="2:9" x14ac:dyDescent="0.25">
      <c r="B31" s="38"/>
      <c r="C31" s="3"/>
      <c r="D31" s="56"/>
      <c r="E31" s="7"/>
      <c r="F31" s="7"/>
      <c r="G31" s="7"/>
      <c r="H31" s="7"/>
      <c r="I31" s="14"/>
    </row>
    <row r="32" spans="2:9" x14ac:dyDescent="0.25">
      <c r="B32" s="38"/>
      <c r="C32" s="3"/>
      <c r="D32" s="39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6" t="s">
        <v>0</v>
      </c>
      <c r="C36" s="67"/>
      <c r="D36" s="4">
        <f>SUM(D5:D35)</f>
        <v>3570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68">
        <f ca="1">TODAY()</f>
        <v>43136</v>
      </c>
      <c r="C38" s="69"/>
      <c r="D38" s="7"/>
      <c r="E38" s="7"/>
      <c r="F38" s="7"/>
      <c r="G38" s="69">
        <f ca="1">B38</f>
        <v>43136</v>
      </c>
      <c r="H38" s="65"/>
      <c r="I38" s="14"/>
    </row>
    <row r="39" spans="2:9" x14ac:dyDescent="0.25">
      <c r="B39" s="68" t="s">
        <v>6</v>
      </c>
      <c r="C39" s="69"/>
      <c r="D39" s="7"/>
      <c r="E39" s="7"/>
      <c r="F39" s="7"/>
      <c r="G39" s="65" t="s">
        <v>7</v>
      </c>
      <c r="H39" s="65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68"/>
      <c r="C41" s="69"/>
      <c r="D41" s="7"/>
      <c r="E41" s="7"/>
      <c r="F41" s="7"/>
      <c r="G41" s="65"/>
      <c r="H41" s="65"/>
      <c r="I41" s="14"/>
    </row>
    <row r="42" spans="2:9" x14ac:dyDescent="0.25">
      <c r="B42" s="68"/>
      <c r="C42" s="69"/>
      <c r="D42" s="7"/>
      <c r="E42" s="7"/>
      <c r="F42" s="7"/>
      <c r="G42" s="65"/>
      <c r="H42" s="65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4">
    <mergeCell ref="C2:I2"/>
    <mergeCell ref="G41:H41"/>
    <mergeCell ref="G42:H42"/>
    <mergeCell ref="B36:C36"/>
    <mergeCell ref="B39:C39"/>
    <mergeCell ref="G39:H39"/>
    <mergeCell ref="F27:G27"/>
    <mergeCell ref="H27:I27"/>
    <mergeCell ref="F30:G30"/>
    <mergeCell ref="H30:I30"/>
    <mergeCell ref="B41:C41"/>
    <mergeCell ref="B38:C38"/>
    <mergeCell ref="G38:H38"/>
    <mergeCell ref="B42:C4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3" sqref="B3"/>
    </sheetView>
  </sheetViews>
  <sheetFormatPr defaultRowHeight="15" x14ac:dyDescent="0.25"/>
  <cols>
    <col min="1" max="1" width="2.85546875" customWidth="1"/>
    <col min="2" max="2" width="12.5703125" customWidth="1"/>
    <col min="3" max="3" width="14.85546875" customWidth="1"/>
    <col min="4" max="4" width="13.28515625" customWidth="1"/>
    <col min="6" max="6" width="7.140625" customWidth="1"/>
    <col min="7" max="7" width="21.42578125" customWidth="1"/>
    <col min="8" max="8" width="10" customWidth="1"/>
    <col min="9" max="9" width="7" customWidth="1"/>
  </cols>
  <sheetData>
    <row r="1" spans="2:9" ht="15.75" thickBot="1" x14ac:dyDescent="0.3"/>
    <row r="2" spans="2:9" x14ac:dyDescent="0.25">
      <c r="B2" s="12" t="s">
        <v>4</v>
      </c>
      <c r="C2" s="63" t="s">
        <v>27</v>
      </c>
      <c r="D2" s="63"/>
      <c r="E2" s="63"/>
      <c r="F2" s="63"/>
      <c r="G2" s="63"/>
      <c r="H2" s="63"/>
      <c r="I2" s="64"/>
    </row>
    <row r="3" spans="2:9" x14ac:dyDescent="0.25">
      <c r="B3" s="13" t="s">
        <v>79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38">
        <v>43070</v>
      </c>
      <c r="C5" s="3" t="s">
        <v>24</v>
      </c>
      <c r="D5" s="44">
        <v>125</v>
      </c>
      <c r="E5" s="7"/>
      <c r="F5" s="7"/>
      <c r="G5" s="7"/>
      <c r="H5" s="7"/>
      <c r="I5" s="14"/>
    </row>
    <row r="6" spans="2:9" x14ac:dyDescent="0.25">
      <c r="B6" s="38">
        <v>43073</v>
      </c>
      <c r="C6" s="3" t="s">
        <v>25</v>
      </c>
      <c r="D6" s="56">
        <v>125</v>
      </c>
      <c r="E6" s="7"/>
      <c r="F6" s="7"/>
      <c r="G6" s="11"/>
      <c r="H6" s="11"/>
      <c r="I6" s="14"/>
    </row>
    <row r="7" spans="2:9" x14ac:dyDescent="0.25">
      <c r="B7" s="38">
        <v>43074</v>
      </c>
      <c r="C7" s="3" t="s">
        <v>21</v>
      </c>
      <c r="D7" s="56">
        <v>125</v>
      </c>
      <c r="E7" s="7"/>
      <c r="F7" s="7"/>
      <c r="G7" s="7"/>
      <c r="H7" s="7"/>
      <c r="I7" s="14"/>
    </row>
    <row r="8" spans="2:9" x14ac:dyDescent="0.25">
      <c r="B8" s="38">
        <v>43075</v>
      </c>
      <c r="C8" s="3" t="s">
        <v>22</v>
      </c>
      <c r="D8" s="56">
        <v>125</v>
      </c>
      <c r="E8" s="7"/>
      <c r="F8" s="7"/>
      <c r="G8" s="7"/>
      <c r="H8" s="7"/>
      <c r="I8" s="14"/>
    </row>
    <row r="9" spans="2:9" x14ac:dyDescent="0.25">
      <c r="B9" s="38">
        <v>43076</v>
      </c>
      <c r="C9" s="3" t="s">
        <v>23</v>
      </c>
      <c r="D9" s="56">
        <v>125</v>
      </c>
      <c r="E9" s="7"/>
      <c r="F9" s="7"/>
      <c r="G9" s="7"/>
      <c r="H9" s="7"/>
      <c r="I9" s="14"/>
    </row>
    <row r="10" spans="2:9" x14ac:dyDescent="0.25">
      <c r="B10" s="38">
        <v>43077</v>
      </c>
      <c r="C10" s="3" t="s">
        <v>24</v>
      </c>
      <c r="D10" s="56">
        <v>125</v>
      </c>
      <c r="E10" s="7"/>
      <c r="F10" s="7"/>
      <c r="G10" s="7"/>
      <c r="H10" s="7"/>
      <c r="I10" s="14"/>
    </row>
    <row r="11" spans="2:9" x14ac:dyDescent="0.25">
      <c r="B11" s="38">
        <v>43080</v>
      </c>
      <c r="C11" s="3" t="s">
        <v>25</v>
      </c>
      <c r="D11" s="56">
        <v>125</v>
      </c>
      <c r="E11" s="7"/>
      <c r="F11" s="7"/>
      <c r="G11" s="7"/>
      <c r="H11" s="7"/>
      <c r="I11" s="14"/>
    </row>
    <row r="12" spans="2:9" x14ac:dyDescent="0.25">
      <c r="B12" s="38">
        <v>43081</v>
      </c>
      <c r="C12" s="3" t="s">
        <v>21</v>
      </c>
      <c r="D12" s="56">
        <v>125</v>
      </c>
      <c r="E12" s="7"/>
      <c r="F12" s="7"/>
      <c r="G12" s="7"/>
      <c r="H12" s="7"/>
      <c r="I12" s="14"/>
    </row>
    <row r="13" spans="2:9" x14ac:dyDescent="0.25">
      <c r="B13" s="38">
        <v>43082</v>
      </c>
      <c r="C13" s="3" t="s">
        <v>22</v>
      </c>
      <c r="D13" s="56">
        <v>125</v>
      </c>
      <c r="E13" s="7"/>
      <c r="F13" s="7"/>
      <c r="G13" s="7"/>
      <c r="H13" s="7"/>
      <c r="I13" s="14"/>
    </row>
    <row r="14" spans="2:9" x14ac:dyDescent="0.25">
      <c r="B14" s="38">
        <v>43083</v>
      </c>
      <c r="C14" s="3" t="s">
        <v>23</v>
      </c>
      <c r="D14" s="56">
        <v>125</v>
      </c>
      <c r="E14" s="7"/>
      <c r="F14" s="7"/>
      <c r="G14" s="7"/>
      <c r="H14" s="7"/>
      <c r="I14" s="14"/>
    </row>
    <row r="15" spans="2:9" x14ac:dyDescent="0.25">
      <c r="B15" s="38">
        <v>43084</v>
      </c>
      <c r="C15" s="3" t="s">
        <v>24</v>
      </c>
      <c r="D15" s="56">
        <v>125</v>
      </c>
      <c r="E15" s="7"/>
      <c r="F15" s="7"/>
      <c r="G15" s="7"/>
      <c r="H15" s="7"/>
      <c r="I15" s="14"/>
    </row>
    <row r="16" spans="2:9" x14ac:dyDescent="0.25">
      <c r="B16" s="38">
        <v>43087</v>
      </c>
      <c r="C16" s="3" t="s">
        <v>25</v>
      </c>
      <c r="D16" s="56">
        <v>125</v>
      </c>
      <c r="E16" s="7"/>
      <c r="F16" s="7"/>
      <c r="G16" s="7"/>
      <c r="H16" s="7"/>
      <c r="I16" s="14"/>
    </row>
    <row r="17" spans="2:9" x14ac:dyDescent="0.25">
      <c r="B17" s="38">
        <v>43088</v>
      </c>
      <c r="C17" s="3" t="s">
        <v>21</v>
      </c>
      <c r="D17" s="56">
        <v>125</v>
      </c>
      <c r="E17" s="7"/>
      <c r="F17" s="7"/>
      <c r="G17" s="7"/>
      <c r="H17" s="7"/>
      <c r="I17" s="14"/>
    </row>
    <row r="18" spans="2:9" x14ac:dyDescent="0.25">
      <c r="B18" s="38">
        <v>43089</v>
      </c>
      <c r="C18" s="3" t="s">
        <v>22</v>
      </c>
      <c r="D18" s="56">
        <v>125</v>
      </c>
      <c r="E18" s="7"/>
      <c r="F18" s="7"/>
      <c r="G18" s="7"/>
      <c r="H18" s="7"/>
      <c r="I18" s="14"/>
    </row>
    <row r="19" spans="2:9" x14ac:dyDescent="0.25">
      <c r="B19" s="38">
        <v>43090</v>
      </c>
      <c r="C19" s="3" t="s">
        <v>23</v>
      </c>
      <c r="D19" s="56">
        <v>125</v>
      </c>
      <c r="E19" s="7"/>
      <c r="F19" s="7"/>
      <c r="G19" s="7"/>
      <c r="H19" s="7"/>
      <c r="I19" s="14"/>
    </row>
    <row r="20" spans="2:9" x14ac:dyDescent="0.25">
      <c r="B20" s="38">
        <v>43091</v>
      </c>
      <c r="C20" s="3" t="s">
        <v>24</v>
      </c>
      <c r="D20" s="56">
        <v>125</v>
      </c>
      <c r="E20" s="7"/>
      <c r="F20" s="7"/>
      <c r="G20" s="7"/>
      <c r="H20" s="7"/>
      <c r="I20" s="14"/>
    </row>
    <row r="21" spans="2:9" x14ac:dyDescent="0.25">
      <c r="B21" s="38">
        <v>43094</v>
      </c>
      <c r="C21" s="3" t="s">
        <v>25</v>
      </c>
      <c r="D21" s="56">
        <v>125</v>
      </c>
      <c r="E21" s="7"/>
      <c r="F21" s="7"/>
      <c r="G21" s="7"/>
      <c r="H21" s="7"/>
      <c r="I21" s="14"/>
    </row>
    <row r="22" spans="2:9" x14ac:dyDescent="0.25">
      <c r="B22" s="38">
        <v>43095</v>
      </c>
      <c r="C22" s="3" t="s">
        <v>21</v>
      </c>
      <c r="D22" s="56">
        <v>125</v>
      </c>
      <c r="E22" s="7"/>
      <c r="F22" s="7"/>
      <c r="G22" s="7"/>
      <c r="H22" s="7"/>
      <c r="I22" s="14"/>
    </row>
    <row r="23" spans="2:9" x14ac:dyDescent="0.25">
      <c r="B23" s="38">
        <v>43096</v>
      </c>
      <c r="C23" s="3" t="s">
        <v>22</v>
      </c>
      <c r="D23" s="56">
        <v>125</v>
      </c>
      <c r="E23" s="7"/>
      <c r="F23" s="7"/>
      <c r="G23" s="7"/>
      <c r="H23" s="7"/>
      <c r="I23" s="14"/>
    </row>
    <row r="24" spans="2:9" x14ac:dyDescent="0.25">
      <c r="B24" s="38">
        <v>43097</v>
      </c>
      <c r="C24" s="3" t="s">
        <v>23</v>
      </c>
      <c r="D24" s="56">
        <v>125</v>
      </c>
      <c r="E24" s="7"/>
      <c r="F24" s="7"/>
      <c r="G24" s="7"/>
      <c r="H24" s="7"/>
      <c r="I24" s="14"/>
    </row>
    <row r="25" spans="2:9" x14ac:dyDescent="0.25">
      <c r="B25" s="38">
        <v>43098</v>
      </c>
      <c r="C25" s="3" t="s">
        <v>24</v>
      </c>
      <c r="D25" s="56">
        <v>125</v>
      </c>
      <c r="E25" s="7"/>
      <c r="F25" s="7"/>
      <c r="G25" s="7"/>
      <c r="H25" s="7"/>
      <c r="I25" s="14"/>
    </row>
    <row r="26" spans="2:9" x14ac:dyDescent="0.25">
      <c r="B26" s="38"/>
      <c r="C26" s="3"/>
      <c r="D26" s="56"/>
      <c r="E26" s="7"/>
      <c r="F26" s="7"/>
      <c r="G26" s="7"/>
      <c r="H26" s="7"/>
      <c r="I26" s="14"/>
    </row>
    <row r="27" spans="2:9" ht="15" customHeight="1" x14ac:dyDescent="0.25">
      <c r="B27" s="38"/>
      <c r="C27" s="3"/>
      <c r="D27" s="56"/>
      <c r="E27" s="7"/>
      <c r="F27" s="75" t="s">
        <v>11</v>
      </c>
      <c r="G27" s="75"/>
      <c r="H27" s="71">
        <f>'SALİHLİ MERKEZ ANADOLU'!H27:I27</f>
        <v>3.87</v>
      </c>
      <c r="I27" s="72"/>
    </row>
    <row r="28" spans="2:9" x14ac:dyDescent="0.25">
      <c r="B28" s="38"/>
      <c r="C28" s="3"/>
      <c r="D28" s="56"/>
      <c r="E28" s="7"/>
      <c r="F28" s="7"/>
      <c r="G28" s="7"/>
      <c r="H28" s="7"/>
      <c r="I28" s="14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0" t="s">
        <v>12</v>
      </c>
      <c r="G30" s="70"/>
      <c r="H30" s="76">
        <f>H27*D36</f>
        <v>10158.75</v>
      </c>
      <c r="I30" s="77"/>
    </row>
    <row r="31" spans="2:9" x14ac:dyDescent="0.25">
      <c r="B31" s="38"/>
      <c r="C31" s="3"/>
      <c r="D31" s="56"/>
      <c r="E31" s="7"/>
      <c r="F31" s="7"/>
      <c r="G31" s="7"/>
      <c r="H31" s="7"/>
      <c r="I31" s="14"/>
    </row>
    <row r="32" spans="2:9" x14ac:dyDescent="0.25">
      <c r="B32" s="38"/>
      <c r="C32" s="3"/>
      <c r="D32" s="40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6" t="s">
        <v>0</v>
      </c>
      <c r="C36" s="67"/>
      <c r="D36" s="4">
        <f>SUM(D5:D35)</f>
        <v>2625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68" t="s">
        <v>6</v>
      </c>
      <c r="C39" s="69"/>
      <c r="D39" s="7"/>
      <c r="E39" s="7"/>
      <c r="F39" s="7"/>
      <c r="G39" s="65" t="s">
        <v>7</v>
      </c>
      <c r="H39" s="65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68"/>
      <c r="C41" s="69"/>
      <c r="D41" s="7"/>
      <c r="E41" s="7"/>
      <c r="F41" s="7"/>
      <c r="G41" s="65" t="s">
        <v>17</v>
      </c>
      <c r="H41" s="65"/>
      <c r="I41" s="14"/>
    </row>
    <row r="42" spans="2:9" x14ac:dyDescent="0.25">
      <c r="B42" s="68"/>
      <c r="C42" s="69"/>
      <c r="D42" s="7"/>
      <c r="E42" s="7"/>
      <c r="F42" s="7"/>
      <c r="G42" s="65" t="s">
        <v>5</v>
      </c>
      <c r="H42" s="65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27:G27"/>
    <mergeCell ref="H27:I27"/>
    <mergeCell ref="F30:G30"/>
    <mergeCell ref="H30:I30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3" sqref="B3"/>
    </sheetView>
  </sheetViews>
  <sheetFormatPr defaultRowHeight="15" x14ac:dyDescent="0.25"/>
  <cols>
    <col min="1" max="1" width="3.8554687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63" t="s">
        <v>8</v>
      </c>
      <c r="D2" s="63"/>
      <c r="E2" s="63"/>
      <c r="F2" s="63"/>
      <c r="G2" s="63"/>
      <c r="H2" s="63"/>
      <c r="I2" s="64"/>
    </row>
    <row r="3" spans="2:9" x14ac:dyDescent="0.25">
      <c r="B3" s="13" t="s">
        <v>79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38">
        <v>43070</v>
      </c>
      <c r="C5" s="3" t="s">
        <v>24</v>
      </c>
      <c r="D5" s="44">
        <v>60</v>
      </c>
      <c r="E5" s="7"/>
      <c r="F5" s="7"/>
      <c r="G5" s="7"/>
      <c r="H5" s="7"/>
      <c r="I5" s="14"/>
    </row>
    <row r="6" spans="2:9" x14ac:dyDescent="0.25">
      <c r="B6" s="38">
        <v>43073</v>
      </c>
      <c r="C6" s="3" t="s">
        <v>25</v>
      </c>
      <c r="D6" s="56">
        <v>60</v>
      </c>
      <c r="E6" s="7"/>
      <c r="F6" s="7"/>
      <c r="G6" s="11"/>
      <c r="H6" s="11"/>
      <c r="I6" s="14"/>
    </row>
    <row r="7" spans="2:9" x14ac:dyDescent="0.25">
      <c r="B7" s="38">
        <v>43074</v>
      </c>
      <c r="C7" s="3" t="s">
        <v>21</v>
      </c>
      <c r="D7" s="56">
        <v>60</v>
      </c>
      <c r="E7" s="7"/>
      <c r="F7" s="7"/>
      <c r="G7" s="7"/>
      <c r="H7" s="7"/>
      <c r="I7" s="14"/>
    </row>
    <row r="8" spans="2:9" x14ac:dyDescent="0.25">
      <c r="B8" s="38">
        <v>43075</v>
      </c>
      <c r="C8" s="3" t="s">
        <v>22</v>
      </c>
      <c r="D8" s="56">
        <v>60</v>
      </c>
      <c r="E8" s="7"/>
      <c r="F8" s="7"/>
      <c r="G8" s="7"/>
      <c r="H8" s="7"/>
      <c r="I8" s="14"/>
    </row>
    <row r="9" spans="2:9" x14ac:dyDescent="0.25">
      <c r="B9" s="38">
        <v>43076</v>
      </c>
      <c r="C9" s="3" t="s">
        <v>23</v>
      </c>
      <c r="D9" s="56">
        <v>60</v>
      </c>
      <c r="E9" s="7"/>
      <c r="F9" s="7"/>
      <c r="G9" s="7"/>
      <c r="H9" s="7"/>
      <c r="I9" s="14"/>
    </row>
    <row r="10" spans="2:9" x14ac:dyDescent="0.25">
      <c r="B10" s="38">
        <v>43077</v>
      </c>
      <c r="C10" s="3" t="s">
        <v>24</v>
      </c>
      <c r="D10" s="56">
        <v>60</v>
      </c>
      <c r="E10" s="7"/>
      <c r="F10" s="7"/>
      <c r="G10" s="7"/>
      <c r="H10" s="7"/>
      <c r="I10" s="14"/>
    </row>
    <row r="11" spans="2:9" x14ac:dyDescent="0.25">
      <c r="B11" s="38">
        <v>43080</v>
      </c>
      <c r="C11" s="3" t="s">
        <v>25</v>
      </c>
      <c r="D11" s="56">
        <v>60</v>
      </c>
      <c r="E11" s="7"/>
      <c r="F11" s="7"/>
      <c r="G11" s="7"/>
      <c r="H11" s="7"/>
      <c r="I11" s="14"/>
    </row>
    <row r="12" spans="2:9" x14ac:dyDescent="0.25">
      <c r="B12" s="38">
        <v>43081</v>
      </c>
      <c r="C12" s="3" t="s">
        <v>21</v>
      </c>
      <c r="D12" s="56">
        <v>60</v>
      </c>
      <c r="E12" s="7"/>
      <c r="F12" s="7"/>
      <c r="G12" s="7"/>
      <c r="H12" s="7"/>
      <c r="I12" s="14"/>
    </row>
    <row r="13" spans="2:9" x14ac:dyDescent="0.25">
      <c r="B13" s="38">
        <v>43082</v>
      </c>
      <c r="C13" s="3" t="s">
        <v>22</v>
      </c>
      <c r="D13" s="56">
        <v>60</v>
      </c>
      <c r="E13" s="7"/>
      <c r="F13" s="7"/>
      <c r="G13" s="7"/>
      <c r="H13" s="7"/>
      <c r="I13" s="14"/>
    </row>
    <row r="14" spans="2:9" x14ac:dyDescent="0.25">
      <c r="B14" s="38">
        <v>43083</v>
      </c>
      <c r="C14" s="3" t="s">
        <v>23</v>
      </c>
      <c r="D14" s="56">
        <v>60</v>
      </c>
      <c r="E14" s="7"/>
      <c r="F14" s="7"/>
      <c r="G14" s="7"/>
      <c r="H14" s="7"/>
      <c r="I14" s="14"/>
    </row>
    <row r="15" spans="2:9" x14ac:dyDescent="0.25">
      <c r="B15" s="38">
        <v>43084</v>
      </c>
      <c r="C15" s="3" t="s">
        <v>24</v>
      </c>
      <c r="D15" s="56">
        <v>60</v>
      </c>
      <c r="E15" s="7"/>
      <c r="F15" s="7"/>
      <c r="G15" s="7"/>
      <c r="H15" s="7"/>
      <c r="I15" s="14"/>
    </row>
    <row r="16" spans="2:9" x14ac:dyDescent="0.25">
      <c r="B16" s="38">
        <v>43087</v>
      </c>
      <c r="C16" s="3" t="s">
        <v>25</v>
      </c>
      <c r="D16" s="56">
        <v>60</v>
      </c>
      <c r="E16" s="7"/>
      <c r="F16" s="7"/>
      <c r="G16" s="7"/>
      <c r="H16" s="7"/>
      <c r="I16" s="14"/>
    </row>
    <row r="17" spans="2:9" x14ac:dyDescent="0.25">
      <c r="B17" s="38">
        <v>43088</v>
      </c>
      <c r="C17" s="3" t="s">
        <v>21</v>
      </c>
      <c r="D17" s="56">
        <v>60</v>
      </c>
      <c r="E17" s="7"/>
      <c r="F17" s="7"/>
      <c r="G17" s="7"/>
      <c r="H17" s="7"/>
      <c r="I17" s="14"/>
    </row>
    <row r="18" spans="2:9" x14ac:dyDescent="0.25">
      <c r="B18" s="38">
        <v>43089</v>
      </c>
      <c r="C18" s="3" t="s">
        <v>22</v>
      </c>
      <c r="D18" s="56">
        <v>60</v>
      </c>
      <c r="E18" s="7"/>
      <c r="F18" s="7"/>
      <c r="G18" s="7"/>
      <c r="H18" s="7"/>
      <c r="I18" s="14"/>
    </row>
    <row r="19" spans="2:9" x14ac:dyDescent="0.25">
      <c r="B19" s="38">
        <v>43090</v>
      </c>
      <c r="C19" s="3" t="s">
        <v>23</v>
      </c>
      <c r="D19" s="56">
        <v>60</v>
      </c>
      <c r="E19" s="7"/>
      <c r="F19" s="7"/>
      <c r="G19" s="7"/>
      <c r="H19" s="7"/>
      <c r="I19" s="14"/>
    </row>
    <row r="20" spans="2:9" x14ac:dyDescent="0.25">
      <c r="B20" s="38">
        <v>43091</v>
      </c>
      <c r="C20" s="3" t="s">
        <v>24</v>
      </c>
      <c r="D20" s="56">
        <v>60</v>
      </c>
      <c r="E20" s="7"/>
      <c r="F20" s="7"/>
      <c r="G20" s="7"/>
      <c r="H20" s="7"/>
      <c r="I20" s="14"/>
    </row>
    <row r="21" spans="2:9" x14ac:dyDescent="0.25">
      <c r="B21" s="38">
        <v>43094</v>
      </c>
      <c r="C21" s="3" t="s">
        <v>25</v>
      </c>
      <c r="D21" s="56">
        <v>60</v>
      </c>
      <c r="E21" s="7"/>
      <c r="F21" s="7"/>
      <c r="G21" s="7"/>
      <c r="H21" s="7"/>
      <c r="I21" s="14"/>
    </row>
    <row r="22" spans="2:9" x14ac:dyDescent="0.25">
      <c r="B22" s="38">
        <v>43095</v>
      </c>
      <c r="C22" s="3" t="s">
        <v>21</v>
      </c>
      <c r="D22" s="56">
        <v>60</v>
      </c>
      <c r="E22" s="7"/>
      <c r="F22" s="7"/>
      <c r="G22" s="7"/>
      <c r="H22" s="7"/>
      <c r="I22" s="14"/>
    </row>
    <row r="23" spans="2:9" x14ac:dyDescent="0.25">
      <c r="B23" s="38">
        <v>43096</v>
      </c>
      <c r="C23" s="3" t="s">
        <v>22</v>
      </c>
      <c r="D23" s="56">
        <v>60</v>
      </c>
      <c r="E23" s="7"/>
      <c r="F23" s="7"/>
      <c r="G23" s="7"/>
      <c r="H23" s="7"/>
      <c r="I23" s="14"/>
    </row>
    <row r="24" spans="2:9" x14ac:dyDescent="0.25">
      <c r="B24" s="38">
        <v>43097</v>
      </c>
      <c r="C24" s="3" t="s">
        <v>23</v>
      </c>
      <c r="D24" s="56">
        <v>60</v>
      </c>
      <c r="E24" s="7"/>
      <c r="F24" s="7"/>
      <c r="G24" s="7"/>
      <c r="H24" s="7"/>
      <c r="I24" s="14"/>
    </row>
    <row r="25" spans="2:9" x14ac:dyDescent="0.25">
      <c r="B25" s="38">
        <v>43098</v>
      </c>
      <c r="C25" s="3" t="s">
        <v>24</v>
      </c>
      <c r="D25" s="56">
        <v>60</v>
      </c>
      <c r="E25" s="7"/>
      <c r="F25" s="7"/>
      <c r="G25" s="7"/>
      <c r="H25" s="7"/>
      <c r="I25" s="14"/>
    </row>
    <row r="26" spans="2:9" x14ac:dyDescent="0.25">
      <c r="B26" s="38"/>
      <c r="C26" s="3"/>
      <c r="D26" s="56"/>
      <c r="E26" s="7"/>
      <c r="F26" s="7"/>
      <c r="G26" s="7"/>
      <c r="H26" s="7"/>
      <c r="I26" s="14"/>
    </row>
    <row r="27" spans="2:9" x14ac:dyDescent="0.25">
      <c r="B27" s="38"/>
      <c r="C27" s="3"/>
      <c r="D27" s="56"/>
      <c r="E27" s="7"/>
      <c r="F27" s="70" t="s">
        <v>11</v>
      </c>
      <c r="G27" s="70"/>
      <c r="H27" s="78">
        <f>'imam Hatip Kız'!H27:I27</f>
        <v>3.87</v>
      </c>
      <c r="I27" s="79"/>
    </row>
    <row r="28" spans="2:9" x14ac:dyDescent="0.25">
      <c r="B28" s="38"/>
      <c r="C28" s="3"/>
      <c r="D28" s="56"/>
      <c r="E28" s="7"/>
      <c r="F28" s="7"/>
      <c r="G28" s="7"/>
      <c r="H28" s="7"/>
      <c r="I28" s="14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0" t="s">
        <v>12</v>
      </c>
      <c r="G30" s="70"/>
      <c r="H30" s="73">
        <f>H27*D36</f>
        <v>4876.2</v>
      </c>
      <c r="I30" s="74"/>
    </row>
    <row r="31" spans="2:9" x14ac:dyDescent="0.25">
      <c r="B31" s="38"/>
      <c r="C31" s="3"/>
      <c r="D31" s="56"/>
      <c r="E31" s="7"/>
      <c r="F31" s="7"/>
      <c r="G31" s="7"/>
      <c r="H31" s="7"/>
      <c r="I31" s="14"/>
    </row>
    <row r="32" spans="2:9" x14ac:dyDescent="0.25">
      <c r="B32" s="38"/>
      <c r="C32" s="3"/>
      <c r="D32" s="44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6" t="s">
        <v>0</v>
      </c>
      <c r="C36" s="67"/>
      <c r="D36" s="4">
        <f>SUM(D5:D35)</f>
        <v>1260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68" t="s">
        <v>6</v>
      </c>
      <c r="C39" s="69"/>
      <c r="D39" s="7"/>
      <c r="E39" s="7"/>
      <c r="F39" s="7"/>
      <c r="G39" s="65" t="s">
        <v>7</v>
      </c>
      <c r="H39" s="65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68" t="s">
        <v>19</v>
      </c>
      <c r="C41" s="69"/>
      <c r="D41" s="7"/>
      <c r="E41" s="7"/>
      <c r="F41" s="7"/>
      <c r="G41" s="65" t="s">
        <v>15</v>
      </c>
      <c r="H41" s="65"/>
      <c r="I41" s="14"/>
    </row>
    <row r="42" spans="2:9" x14ac:dyDescent="0.25">
      <c r="B42" s="68" t="s">
        <v>20</v>
      </c>
      <c r="C42" s="69"/>
      <c r="D42" s="7"/>
      <c r="E42" s="7"/>
      <c r="F42" s="7"/>
      <c r="G42" s="65" t="s">
        <v>5</v>
      </c>
      <c r="H42" s="65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30:G30"/>
    <mergeCell ref="H30:I30"/>
    <mergeCell ref="F27:G27"/>
    <mergeCell ref="H27:I27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3" sqref="B3"/>
    </sheetView>
  </sheetViews>
  <sheetFormatPr defaultRowHeight="15" x14ac:dyDescent="0.25"/>
  <cols>
    <col min="1" max="1" width="4.140625" customWidth="1"/>
    <col min="2" max="2" width="12.5703125" customWidth="1"/>
    <col min="3" max="3" width="14.85546875" customWidth="1"/>
    <col min="4" max="4" width="13.28515625" customWidth="1"/>
    <col min="7" max="7" width="15.5703125" customWidth="1"/>
  </cols>
  <sheetData>
    <row r="1" spans="2:9" ht="15.75" thickBot="1" x14ac:dyDescent="0.3"/>
    <row r="2" spans="2:9" x14ac:dyDescent="0.25">
      <c r="B2" s="12" t="s">
        <v>4</v>
      </c>
      <c r="C2" s="63" t="s">
        <v>9</v>
      </c>
      <c r="D2" s="63"/>
      <c r="E2" s="63"/>
      <c r="F2" s="63"/>
      <c r="G2" s="63"/>
      <c r="H2" s="63"/>
      <c r="I2" s="64"/>
    </row>
    <row r="3" spans="2:9" x14ac:dyDescent="0.25">
      <c r="B3" s="13" t="s">
        <v>79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38">
        <v>43070</v>
      </c>
      <c r="C5" s="3" t="s">
        <v>24</v>
      </c>
      <c r="D5" s="44">
        <v>22</v>
      </c>
      <c r="E5" s="7"/>
      <c r="F5" s="7"/>
      <c r="G5" s="7"/>
      <c r="H5" s="7"/>
      <c r="I5" s="24"/>
    </row>
    <row r="6" spans="2:9" x14ac:dyDescent="0.25">
      <c r="B6" s="38">
        <v>43073</v>
      </c>
      <c r="C6" s="3" t="s">
        <v>25</v>
      </c>
      <c r="D6" s="56">
        <v>22</v>
      </c>
      <c r="E6" s="7"/>
      <c r="F6" s="7"/>
      <c r="G6" s="11"/>
      <c r="H6" s="11"/>
      <c r="I6" s="24"/>
    </row>
    <row r="7" spans="2:9" x14ac:dyDescent="0.25">
      <c r="B7" s="38">
        <v>43074</v>
      </c>
      <c r="C7" s="3" t="s">
        <v>21</v>
      </c>
      <c r="D7" s="56">
        <v>22</v>
      </c>
      <c r="E7" s="7"/>
      <c r="F7" s="7"/>
      <c r="G7" s="7"/>
      <c r="H7" s="7"/>
      <c r="I7" s="14"/>
    </row>
    <row r="8" spans="2:9" x14ac:dyDescent="0.25">
      <c r="B8" s="38">
        <v>43075</v>
      </c>
      <c r="C8" s="3" t="s">
        <v>22</v>
      </c>
      <c r="D8" s="56">
        <v>22</v>
      </c>
      <c r="E8" s="7"/>
      <c r="F8" s="7"/>
      <c r="G8" s="7"/>
      <c r="H8" s="7"/>
      <c r="I8" s="14"/>
    </row>
    <row r="9" spans="2:9" x14ac:dyDescent="0.25">
      <c r="B9" s="38">
        <v>43076</v>
      </c>
      <c r="C9" s="3" t="s">
        <v>23</v>
      </c>
      <c r="D9" s="56">
        <v>22</v>
      </c>
      <c r="E9" s="7"/>
      <c r="F9" s="7"/>
      <c r="G9" s="7"/>
      <c r="H9" s="7"/>
      <c r="I9" s="14"/>
    </row>
    <row r="10" spans="2:9" x14ac:dyDescent="0.25">
      <c r="B10" s="38">
        <v>43077</v>
      </c>
      <c r="C10" s="3" t="s">
        <v>24</v>
      </c>
      <c r="D10" s="56">
        <v>22</v>
      </c>
      <c r="E10" s="7"/>
      <c r="F10" s="7"/>
      <c r="G10" s="7"/>
      <c r="H10" s="7"/>
      <c r="I10" s="14"/>
    </row>
    <row r="11" spans="2:9" x14ac:dyDescent="0.25">
      <c r="B11" s="38">
        <v>43080</v>
      </c>
      <c r="C11" s="3" t="s">
        <v>25</v>
      </c>
      <c r="D11" s="56">
        <v>22</v>
      </c>
      <c r="E11" s="7"/>
      <c r="F11" s="7"/>
      <c r="G11" s="7"/>
      <c r="H11" s="7"/>
      <c r="I11" s="14"/>
    </row>
    <row r="12" spans="2:9" x14ac:dyDescent="0.25">
      <c r="B12" s="38">
        <v>43081</v>
      </c>
      <c r="C12" s="3" t="s">
        <v>21</v>
      </c>
      <c r="D12" s="56">
        <v>22</v>
      </c>
      <c r="E12" s="7"/>
      <c r="F12" s="7"/>
      <c r="G12" s="7"/>
      <c r="H12" s="7"/>
      <c r="I12" s="14"/>
    </row>
    <row r="13" spans="2:9" x14ac:dyDescent="0.25">
      <c r="B13" s="38">
        <v>43082</v>
      </c>
      <c r="C13" s="3" t="s">
        <v>22</v>
      </c>
      <c r="D13" s="56">
        <v>22</v>
      </c>
      <c r="E13" s="7"/>
      <c r="F13" s="7"/>
      <c r="G13" s="7"/>
      <c r="H13" s="7"/>
      <c r="I13" s="14"/>
    </row>
    <row r="14" spans="2:9" x14ac:dyDescent="0.25">
      <c r="B14" s="38">
        <v>43083</v>
      </c>
      <c r="C14" s="3" t="s">
        <v>23</v>
      </c>
      <c r="D14" s="56">
        <v>22</v>
      </c>
      <c r="E14" s="7"/>
      <c r="F14" s="7"/>
      <c r="G14" s="7"/>
      <c r="H14" s="7"/>
      <c r="I14" s="14"/>
    </row>
    <row r="15" spans="2:9" x14ac:dyDescent="0.25">
      <c r="B15" s="38">
        <v>43084</v>
      </c>
      <c r="C15" s="3" t="s">
        <v>24</v>
      </c>
      <c r="D15" s="56">
        <v>22</v>
      </c>
      <c r="E15" s="7"/>
      <c r="F15" s="7"/>
      <c r="G15" s="7"/>
      <c r="H15" s="7"/>
      <c r="I15" s="14"/>
    </row>
    <row r="16" spans="2:9" x14ac:dyDescent="0.25">
      <c r="B16" s="38">
        <v>43087</v>
      </c>
      <c r="C16" s="3" t="s">
        <v>25</v>
      </c>
      <c r="D16" s="56">
        <v>22</v>
      </c>
      <c r="E16" s="7"/>
      <c r="F16" s="7"/>
      <c r="G16" s="7"/>
      <c r="H16" s="7"/>
      <c r="I16" s="14"/>
    </row>
    <row r="17" spans="2:9" x14ac:dyDescent="0.25">
      <c r="B17" s="38">
        <v>43088</v>
      </c>
      <c r="C17" s="3" t="s">
        <v>21</v>
      </c>
      <c r="D17" s="56">
        <v>22</v>
      </c>
      <c r="E17" s="7"/>
      <c r="F17" s="7"/>
      <c r="G17" s="7"/>
      <c r="H17" s="7"/>
      <c r="I17" s="14"/>
    </row>
    <row r="18" spans="2:9" x14ac:dyDescent="0.25">
      <c r="B18" s="38">
        <v>43089</v>
      </c>
      <c r="C18" s="3" t="s">
        <v>22</v>
      </c>
      <c r="D18" s="56">
        <v>22</v>
      </c>
      <c r="E18" s="7"/>
      <c r="F18" s="7"/>
      <c r="G18" s="7"/>
      <c r="H18" s="7"/>
      <c r="I18" s="14"/>
    </row>
    <row r="19" spans="2:9" x14ac:dyDescent="0.25">
      <c r="B19" s="38">
        <v>43090</v>
      </c>
      <c r="C19" s="3" t="s">
        <v>23</v>
      </c>
      <c r="D19" s="56">
        <v>22</v>
      </c>
      <c r="E19" s="7"/>
      <c r="F19" s="7"/>
      <c r="G19" s="7"/>
      <c r="H19" s="7"/>
      <c r="I19" s="14"/>
    </row>
    <row r="20" spans="2:9" x14ac:dyDescent="0.25">
      <c r="B20" s="38">
        <v>43091</v>
      </c>
      <c r="C20" s="3" t="s">
        <v>24</v>
      </c>
      <c r="D20" s="56">
        <v>22</v>
      </c>
      <c r="E20" s="7"/>
      <c r="F20" s="7"/>
      <c r="G20" s="7"/>
      <c r="H20" s="7"/>
      <c r="I20" s="14"/>
    </row>
    <row r="21" spans="2:9" x14ac:dyDescent="0.25">
      <c r="B21" s="38">
        <v>43094</v>
      </c>
      <c r="C21" s="3" t="s">
        <v>25</v>
      </c>
      <c r="D21" s="56">
        <v>22</v>
      </c>
      <c r="E21" s="7"/>
      <c r="F21" s="7"/>
      <c r="G21" s="7"/>
      <c r="H21" s="7"/>
      <c r="I21" s="14"/>
    </row>
    <row r="22" spans="2:9" x14ac:dyDescent="0.25">
      <c r="B22" s="38">
        <v>43095</v>
      </c>
      <c r="C22" s="3" t="s">
        <v>21</v>
      </c>
      <c r="D22" s="56">
        <v>22</v>
      </c>
      <c r="E22" s="7"/>
      <c r="F22" s="7"/>
      <c r="G22" s="7"/>
      <c r="H22" s="7"/>
      <c r="I22" s="14"/>
    </row>
    <row r="23" spans="2:9" x14ac:dyDescent="0.25">
      <c r="B23" s="38">
        <v>43096</v>
      </c>
      <c r="C23" s="3" t="s">
        <v>22</v>
      </c>
      <c r="D23" s="56">
        <v>22</v>
      </c>
      <c r="E23" s="7"/>
      <c r="F23" s="7"/>
      <c r="G23" s="7"/>
      <c r="H23" s="7"/>
      <c r="I23" s="14"/>
    </row>
    <row r="24" spans="2:9" x14ac:dyDescent="0.25">
      <c r="B24" s="38">
        <v>43097</v>
      </c>
      <c r="C24" s="3" t="s">
        <v>23</v>
      </c>
      <c r="D24" s="56">
        <v>22</v>
      </c>
      <c r="E24" s="7"/>
      <c r="F24" s="7"/>
      <c r="G24" s="7"/>
      <c r="H24" s="7"/>
      <c r="I24" s="14"/>
    </row>
    <row r="25" spans="2:9" x14ac:dyDescent="0.25">
      <c r="B25" s="38">
        <v>43098</v>
      </c>
      <c r="C25" s="3" t="s">
        <v>24</v>
      </c>
      <c r="D25" s="56">
        <v>22</v>
      </c>
      <c r="E25" s="7"/>
      <c r="F25" s="7"/>
      <c r="G25" s="7"/>
      <c r="H25" s="7"/>
      <c r="I25" s="14"/>
    </row>
    <row r="26" spans="2:9" x14ac:dyDescent="0.25">
      <c r="B26" s="38"/>
      <c r="C26" s="3"/>
      <c r="D26" s="56"/>
      <c r="E26" s="7"/>
      <c r="F26" s="7"/>
      <c r="G26" s="7"/>
      <c r="H26" s="7"/>
      <c r="I26" s="14"/>
    </row>
    <row r="27" spans="2:9" x14ac:dyDescent="0.25">
      <c r="B27" s="38"/>
      <c r="C27" s="3"/>
      <c r="D27" s="56"/>
      <c r="E27" s="7"/>
      <c r="F27" s="7"/>
      <c r="G27" s="7"/>
      <c r="H27" s="7"/>
      <c r="I27" s="14"/>
    </row>
    <row r="28" spans="2:9" ht="15" customHeight="1" x14ac:dyDescent="0.25">
      <c r="B28" s="38"/>
      <c r="C28" s="3"/>
      <c r="D28" s="56"/>
      <c r="E28" s="7"/>
      <c r="F28" s="80" t="s">
        <v>11</v>
      </c>
      <c r="G28" s="80"/>
      <c r="H28" s="78">
        <f>TÜRKBİRLİĞİ!H27</f>
        <v>3.87</v>
      </c>
      <c r="I28" s="79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"/>
      <c r="G30" s="7"/>
      <c r="H30" s="7"/>
      <c r="I30" s="14"/>
    </row>
    <row r="31" spans="2:9" x14ac:dyDescent="0.25">
      <c r="B31" s="38"/>
      <c r="C31" s="3"/>
      <c r="D31" s="56"/>
      <c r="E31" s="7"/>
      <c r="F31" s="73" t="s">
        <v>12</v>
      </c>
      <c r="G31" s="73"/>
      <c r="H31" s="73">
        <f>H28*D36</f>
        <v>1787.94</v>
      </c>
      <c r="I31" s="74"/>
    </row>
    <row r="32" spans="2:9" x14ac:dyDescent="0.25">
      <c r="B32" s="38"/>
      <c r="C32" s="3"/>
      <c r="D32" s="40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6" t="s">
        <v>0</v>
      </c>
      <c r="C36" s="67"/>
      <c r="D36" s="4">
        <f>SUM(D5:D35)</f>
        <v>462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68" t="s">
        <v>6</v>
      </c>
      <c r="C39" s="69"/>
      <c r="D39" s="7"/>
      <c r="E39" s="7"/>
      <c r="F39" s="7"/>
      <c r="G39" s="65" t="s">
        <v>7</v>
      </c>
      <c r="H39" s="65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19"/>
      <c r="C41" s="7"/>
      <c r="D41" s="7"/>
      <c r="E41" s="7"/>
      <c r="F41" s="7"/>
      <c r="G41" s="65" t="s">
        <v>16</v>
      </c>
      <c r="H41" s="65"/>
      <c r="I41" s="14"/>
    </row>
    <row r="42" spans="2:9" x14ac:dyDescent="0.25">
      <c r="B42" s="19"/>
      <c r="C42" s="7"/>
      <c r="D42" s="7"/>
      <c r="E42" s="7"/>
      <c r="F42" s="7"/>
      <c r="G42" s="65" t="s">
        <v>5</v>
      </c>
      <c r="H42" s="65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0">
    <mergeCell ref="G41:H41"/>
    <mergeCell ref="G42:H42"/>
    <mergeCell ref="C2:I2"/>
    <mergeCell ref="B36:C36"/>
    <mergeCell ref="B39:C39"/>
    <mergeCell ref="G39:H39"/>
    <mergeCell ref="F28:G28"/>
    <mergeCell ref="H28:I28"/>
    <mergeCell ref="F31:G31"/>
    <mergeCell ref="H31:I3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3" sqref="B3"/>
    </sheetView>
  </sheetViews>
  <sheetFormatPr defaultRowHeight="15" x14ac:dyDescent="0.25"/>
  <cols>
    <col min="1" max="1" width="4.2851562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63" t="s">
        <v>13</v>
      </c>
      <c r="D2" s="63"/>
      <c r="E2" s="63"/>
      <c r="F2" s="63"/>
      <c r="G2" s="63"/>
      <c r="H2" s="63"/>
      <c r="I2" s="64"/>
    </row>
    <row r="3" spans="2:9" x14ac:dyDescent="0.25">
      <c r="B3" s="13" t="s">
        <v>79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23" t="s">
        <v>1</v>
      </c>
      <c r="C4" s="5"/>
      <c r="D4" s="10" t="s">
        <v>2</v>
      </c>
      <c r="E4" s="5"/>
      <c r="F4" s="6"/>
      <c r="G4" s="6"/>
      <c r="H4" s="6"/>
      <c r="I4" s="16"/>
    </row>
    <row r="5" spans="2:9" x14ac:dyDescent="0.25">
      <c r="B5" s="38">
        <v>43070</v>
      </c>
      <c r="C5" s="3" t="s">
        <v>24</v>
      </c>
      <c r="D5" s="44">
        <v>56</v>
      </c>
      <c r="E5" s="7"/>
      <c r="F5" s="7"/>
      <c r="G5" s="7"/>
      <c r="H5" s="7"/>
      <c r="I5" s="14"/>
    </row>
    <row r="6" spans="2:9" x14ac:dyDescent="0.25">
      <c r="B6" s="38">
        <v>43073</v>
      </c>
      <c r="C6" s="3" t="s">
        <v>25</v>
      </c>
      <c r="D6" s="61">
        <v>56</v>
      </c>
      <c r="E6" s="7"/>
      <c r="F6" s="7"/>
      <c r="G6" s="81"/>
      <c r="H6" s="81"/>
      <c r="I6" s="14"/>
    </row>
    <row r="7" spans="2:9" x14ac:dyDescent="0.25">
      <c r="B7" s="38">
        <v>43074</v>
      </c>
      <c r="C7" s="3" t="s">
        <v>21</v>
      </c>
      <c r="D7" s="61">
        <v>56</v>
      </c>
      <c r="E7" s="7"/>
      <c r="F7" s="7"/>
      <c r="G7" s="7"/>
      <c r="H7" s="7"/>
      <c r="I7" s="14"/>
    </row>
    <row r="8" spans="2:9" x14ac:dyDescent="0.25">
      <c r="B8" s="38">
        <v>43075</v>
      </c>
      <c r="C8" s="3" t="s">
        <v>22</v>
      </c>
      <c r="D8" s="61">
        <v>56</v>
      </c>
      <c r="E8" s="7"/>
      <c r="F8" s="7"/>
      <c r="G8" s="7"/>
      <c r="H8" s="7"/>
      <c r="I8" s="14"/>
    </row>
    <row r="9" spans="2:9" x14ac:dyDescent="0.25">
      <c r="B9" s="38">
        <v>43076</v>
      </c>
      <c r="C9" s="3" t="s">
        <v>23</v>
      </c>
      <c r="D9" s="61">
        <v>56</v>
      </c>
      <c r="E9" s="7"/>
      <c r="F9" s="7"/>
      <c r="G9" s="7"/>
      <c r="H9" s="7"/>
      <c r="I9" s="14"/>
    </row>
    <row r="10" spans="2:9" x14ac:dyDescent="0.25">
      <c r="B10" s="38">
        <v>43077</v>
      </c>
      <c r="C10" s="3" t="s">
        <v>24</v>
      </c>
      <c r="D10" s="61">
        <v>56</v>
      </c>
      <c r="E10" s="7"/>
      <c r="F10" s="7"/>
      <c r="G10" s="7"/>
      <c r="H10" s="7"/>
      <c r="I10" s="14"/>
    </row>
    <row r="11" spans="2:9" x14ac:dyDescent="0.25">
      <c r="B11" s="38">
        <v>43080</v>
      </c>
      <c r="C11" s="3" t="s">
        <v>25</v>
      </c>
      <c r="D11" s="61">
        <v>56</v>
      </c>
      <c r="E11" s="7"/>
      <c r="F11" s="7"/>
      <c r="G11" s="7"/>
      <c r="H11" s="7"/>
      <c r="I11" s="14"/>
    </row>
    <row r="12" spans="2:9" x14ac:dyDescent="0.25">
      <c r="B12" s="38">
        <v>43081</v>
      </c>
      <c r="C12" s="3" t="s">
        <v>21</v>
      </c>
      <c r="D12" s="61">
        <v>56</v>
      </c>
      <c r="E12" s="7"/>
      <c r="F12" s="7"/>
      <c r="G12" s="7"/>
      <c r="H12" s="7"/>
      <c r="I12" s="14"/>
    </row>
    <row r="13" spans="2:9" x14ac:dyDescent="0.25">
      <c r="B13" s="38">
        <v>43082</v>
      </c>
      <c r="C13" s="3" t="s">
        <v>22</v>
      </c>
      <c r="D13" s="61">
        <v>56</v>
      </c>
      <c r="E13" s="7"/>
      <c r="F13" s="7"/>
      <c r="G13" s="7"/>
      <c r="H13" s="7"/>
      <c r="I13" s="14"/>
    </row>
    <row r="14" spans="2:9" x14ac:dyDescent="0.25">
      <c r="B14" s="38">
        <v>43083</v>
      </c>
      <c r="C14" s="3" t="s">
        <v>23</v>
      </c>
      <c r="D14" s="61">
        <v>56</v>
      </c>
      <c r="E14" s="7"/>
      <c r="F14" s="7"/>
      <c r="G14" s="7"/>
      <c r="H14" s="7"/>
      <c r="I14" s="14"/>
    </row>
    <row r="15" spans="2:9" x14ac:dyDescent="0.25">
      <c r="B15" s="38">
        <v>43084</v>
      </c>
      <c r="C15" s="3" t="s">
        <v>24</v>
      </c>
      <c r="D15" s="61">
        <v>56</v>
      </c>
      <c r="E15" s="7"/>
      <c r="F15" s="7"/>
      <c r="G15" s="7"/>
      <c r="H15" s="7"/>
      <c r="I15" s="14"/>
    </row>
    <row r="16" spans="2:9" x14ac:dyDescent="0.25">
      <c r="B16" s="38">
        <v>43087</v>
      </c>
      <c r="C16" s="3" t="s">
        <v>25</v>
      </c>
      <c r="D16" s="61">
        <v>56</v>
      </c>
      <c r="E16" s="7"/>
      <c r="F16" s="7"/>
      <c r="G16" s="7"/>
      <c r="H16" s="7"/>
      <c r="I16" s="14"/>
    </row>
    <row r="17" spans="2:9" x14ac:dyDescent="0.25">
      <c r="B17" s="38">
        <v>43088</v>
      </c>
      <c r="C17" s="3" t="s">
        <v>21</v>
      </c>
      <c r="D17" s="61">
        <v>56</v>
      </c>
      <c r="E17" s="7"/>
      <c r="F17" s="7"/>
      <c r="G17" s="7"/>
      <c r="H17" s="7"/>
      <c r="I17" s="14"/>
    </row>
    <row r="18" spans="2:9" x14ac:dyDescent="0.25">
      <c r="B18" s="38">
        <v>43089</v>
      </c>
      <c r="C18" s="3" t="s">
        <v>22</v>
      </c>
      <c r="D18" s="61">
        <v>56</v>
      </c>
      <c r="E18" s="7"/>
      <c r="F18" s="7"/>
      <c r="G18" s="7"/>
      <c r="H18" s="7"/>
      <c r="I18" s="14"/>
    </row>
    <row r="19" spans="2:9" x14ac:dyDescent="0.25">
      <c r="B19" s="38">
        <v>43090</v>
      </c>
      <c r="C19" s="3" t="s">
        <v>23</v>
      </c>
      <c r="D19" s="61">
        <v>56</v>
      </c>
      <c r="E19" s="7"/>
      <c r="F19" s="7"/>
      <c r="G19" s="7"/>
      <c r="H19" s="7"/>
      <c r="I19" s="14"/>
    </row>
    <row r="20" spans="2:9" x14ac:dyDescent="0.25">
      <c r="B20" s="38">
        <v>43091</v>
      </c>
      <c r="C20" s="3" t="s">
        <v>24</v>
      </c>
      <c r="D20" s="61">
        <v>56</v>
      </c>
      <c r="E20" s="7"/>
      <c r="F20" s="7"/>
      <c r="G20" s="7"/>
      <c r="H20" s="7"/>
      <c r="I20" s="14"/>
    </row>
    <row r="21" spans="2:9" x14ac:dyDescent="0.25">
      <c r="B21" s="38">
        <v>43094</v>
      </c>
      <c r="C21" s="3" t="s">
        <v>25</v>
      </c>
      <c r="D21" s="61">
        <v>56</v>
      </c>
      <c r="E21" s="7"/>
      <c r="F21" s="7"/>
      <c r="G21" s="7"/>
      <c r="H21" s="7"/>
      <c r="I21" s="14"/>
    </row>
    <row r="22" spans="2:9" x14ac:dyDescent="0.25">
      <c r="B22" s="38">
        <v>43095</v>
      </c>
      <c r="C22" s="3" t="s">
        <v>21</v>
      </c>
      <c r="D22" s="61">
        <v>56</v>
      </c>
      <c r="E22" s="7"/>
      <c r="F22" s="7"/>
      <c r="G22" s="7"/>
      <c r="H22" s="7"/>
      <c r="I22" s="14"/>
    </row>
    <row r="23" spans="2:9" x14ac:dyDescent="0.25">
      <c r="B23" s="38">
        <v>43096</v>
      </c>
      <c r="C23" s="3" t="s">
        <v>22</v>
      </c>
      <c r="D23" s="61">
        <v>56</v>
      </c>
      <c r="E23" s="7"/>
      <c r="F23" s="7"/>
      <c r="G23" s="7"/>
      <c r="H23" s="7"/>
      <c r="I23" s="14"/>
    </row>
    <row r="24" spans="2:9" x14ac:dyDescent="0.25">
      <c r="B24" s="38">
        <v>43097</v>
      </c>
      <c r="C24" s="3" t="s">
        <v>23</v>
      </c>
      <c r="D24" s="61">
        <v>56</v>
      </c>
      <c r="E24" s="7"/>
      <c r="F24" s="65" t="s">
        <v>11</v>
      </c>
      <c r="G24" s="65"/>
      <c r="H24" s="59">
        <f>'SEKİNE EVREN'!H28:I28</f>
        <v>3.87</v>
      </c>
      <c r="I24" s="60"/>
    </row>
    <row r="25" spans="2:9" x14ac:dyDescent="0.25">
      <c r="B25" s="38">
        <v>43098</v>
      </c>
      <c r="C25" s="3" t="s">
        <v>24</v>
      </c>
      <c r="D25" s="61">
        <v>56</v>
      </c>
      <c r="E25" s="7"/>
      <c r="F25" s="7"/>
      <c r="G25" s="7"/>
      <c r="H25" s="7"/>
      <c r="I25" s="14"/>
    </row>
    <row r="26" spans="2:9" x14ac:dyDescent="0.25">
      <c r="B26" s="38"/>
      <c r="C26" s="3"/>
      <c r="D26" s="61"/>
      <c r="E26" s="7"/>
      <c r="F26" s="7"/>
      <c r="G26" s="7"/>
      <c r="H26" s="7"/>
      <c r="I26" s="14"/>
    </row>
    <row r="27" spans="2:9" x14ac:dyDescent="0.25">
      <c r="B27" s="38"/>
      <c r="C27" s="3"/>
      <c r="D27" s="61"/>
      <c r="E27" s="7"/>
      <c r="F27" s="65" t="s">
        <v>12</v>
      </c>
      <c r="G27" s="65"/>
      <c r="H27" s="82">
        <f>H24*D36</f>
        <v>4551.12</v>
      </c>
      <c r="I27" s="83"/>
    </row>
    <row r="28" spans="2:9" x14ac:dyDescent="0.25">
      <c r="B28" s="38"/>
      <c r="C28" s="3"/>
      <c r="D28" s="61"/>
      <c r="E28" s="7"/>
      <c r="F28" s="7"/>
      <c r="G28" s="7"/>
      <c r="H28" s="7"/>
      <c r="I28" s="14"/>
    </row>
    <row r="29" spans="2:9" x14ac:dyDescent="0.25">
      <c r="B29" s="38"/>
      <c r="C29" s="3"/>
      <c r="D29" s="61"/>
      <c r="E29" s="7"/>
      <c r="F29" s="7"/>
      <c r="G29" s="7"/>
      <c r="H29" s="7"/>
      <c r="I29" s="14"/>
    </row>
    <row r="30" spans="2:9" x14ac:dyDescent="0.25">
      <c r="B30" s="38"/>
      <c r="C30" s="3"/>
      <c r="D30" s="61"/>
      <c r="E30" s="7"/>
      <c r="F30" s="7"/>
      <c r="G30" s="7"/>
      <c r="H30" s="7"/>
      <c r="I30" s="14"/>
    </row>
    <row r="31" spans="2:9" x14ac:dyDescent="0.25">
      <c r="B31" s="38"/>
      <c r="C31" s="3"/>
      <c r="D31" s="61"/>
      <c r="E31" s="7"/>
      <c r="F31" s="7"/>
      <c r="G31" s="7"/>
      <c r="H31" s="7"/>
      <c r="I31" s="14"/>
    </row>
    <row r="32" spans="2:9" x14ac:dyDescent="0.25">
      <c r="B32" s="38"/>
      <c r="C32" s="3"/>
      <c r="D32" s="40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6" t="s">
        <v>0</v>
      </c>
      <c r="C36" s="67"/>
      <c r="D36" s="4">
        <f>SUM(D5:D35)</f>
        <v>1176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26"/>
      <c r="H38" s="7"/>
      <c r="I38" s="14"/>
    </row>
    <row r="39" spans="2:9" x14ac:dyDescent="0.25">
      <c r="B39" s="68" t="s">
        <v>6</v>
      </c>
      <c r="C39" s="69"/>
      <c r="D39" s="7"/>
      <c r="E39" s="7"/>
      <c r="F39" s="7"/>
      <c r="G39" s="65" t="s">
        <v>7</v>
      </c>
      <c r="H39" s="65"/>
      <c r="I39" s="14"/>
    </row>
    <row r="40" spans="2:9" x14ac:dyDescent="0.25">
      <c r="B40" s="19"/>
      <c r="C40" s="7"/>
      <c r="D40" s="7"/>
      <c r="E40" s="7"/>
      <c r="F40" s="7"/>
      <c r="G40" s="65"/>
      <c r="H40" s="65"/>
      <c r="I40" s="14"/>
    </row>
    <row r="41" spans="2:9" x14ac:dyDescent="0.25">
      <c r="B41" s="19"/>
      <c r="C41" s="7"/>
      <c r="D41" s="7"/>
      <c r="E41" s="7"/>
      <c r="F41" s="7"/>
      <c r="G41" s="65" t="s">
        <v>14</v>
      </c>
      <c r="H41" s="65"/>
      <c r="I41" s="14"/>
    </row>
    <row r="42" spans="2:9" x14ac:dyDescent="0.25">
      <c r="B42" s="19"/>
      <c r="C42" s="7"/>
      <c r="D42" s="7"/>
      <c r="E42" s="7"/>
      <c r="F42" s="7"/>
      <c r="G42" s="65" t="s">
        <v>5</v>
      </c>
      <c r="H42" s="65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1">
    <mergeCell ref="G41:H41"/>
    <mergeCell ref="G42:H42"/>
    <mergeCell ref="C2:I2"/>
    <mergeCell ref="G6:H6"/>
    <mergeCell ref="B36:C36"/>
    <mergeCell ref="B39:C39"/>
    <mergeCell ref="G39:H39"/>
    <mergeCell ref="F24:G24"/>
    <mergeCell ref="F27:G27"/>
    <mergeCell ref="H27:I27"/>
    <mergeCell ref="G40:H4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14" sqref="F14"/>
    </sheetView>
  </sheetViews>
  <sheetFormatPr defaultRowHeight="15" x14ac:dyDescent="0.25"/>
  <cols>
    <col min="1" max="1" width="13.85546875" customWidth="1"/>
    <col min="2" max="2" width="15.7109375" customWidth="1"/>
    <col min="6" max="6" width="13.28515625" customWidth="1"/>
    <col min="8" max="8" width="12.7109375" customWidth="1"/>
  </cols>
  <sheetData>
    <row r="1" spans="1:8" ht="15.75" thickBot="1" x14ac:dyDescent="0.3"/>
    <row r="2" spans="1:8" x14ac:dyDescent="0.25">
      <c r="A2" s="12" t="s">
        <v>4</v>
      </c>
      <c r="B2" s="63" t="s">
        <v>26</v>
      </c>
      <c r="C2" s="63"/>
      <c r="D2" s="63"/>
      <c r="E2" s="63"/>
      <c r="F2" s="63"/>
      <c r="G2" s="63"/>
      <c r="H2" s="64"/>
    </row>
    <row r="3" spans="1:8" x14ac:dyDescent="0.25">
      <c r="A3" s="13" t="s">
        <v>79</v>
      </c>
      <c r="B3" s="7"/>
      <c r="C3" s="7"/>
      <c r="D3" s="7"/>
      <c r="E3" s="7"/>
      <c r="F3" s="7"/>
      <c r="G3" s="7"/>
      <c r="H3" s="14"/>
    </row>
    <row r="4" spans="1:8" ht="48" customHeight="1" x14ac:dyDescent="0.25">
      <c r="A4" s="15" t="s">
        <v>1</v>
      </c>
      <c r="B4" s="3"/>
      <c r="C4" s="2" t="s">
        <v>2</v>
      </c>
      <c r="D4" s="5"/>
      <c r="E4" s="6"/>
      <c r="F4" s="6"/>
      <c r="G4" s="6"/>
      <c r="H4" s="16"/>
    </row>
    <row r="5" spans="1:8" x14ac:dyDescent="0.25">
      <c r="A5" s="38">
        <v>43070</v>
      </c>
      <c r="B5" s="3" t="s">
        <v>24</v>
      </c>
      <c r="C5" s="44">
        <v>62</v>
      </c>
      <c r="D5" s="7"/>
      <c r="E5" s="7"/>
      <c r="F5" s="7"/>
      <c r="G5" s="7"/>
      <c r="H5" s="14"/>
    </row>
    <row r="6" spans="1:8" x14ac:dyDescent="0.25">
      <c r="A6" s="38">
        <v>43073</v>
      </c>
      <c r="B6" s="3" t="s">
        <v>25</v>
      </c>
      <c r="C6" s="62">
        <v>62</v>
      </c>
      <c r="D6" s="7"/>
      <c r="E6" s="7"/>
      <c r="F6" s="11"/>
      <c r="G6" s="11"/>
      <c r="H6" s="14"/>
    </row>
    <row r="7" spans="1:8" x14ac:dyDescent="0.25">
      <c r="A7" s="38">
        <v>43074</v>
      </c>
      <c r="B7" s="3" t="s">
        <v>21</v>
      </c>
      <c r="C7" s="62">
        <v>62</v>
      </c>
      <c r="D7" s="7"/>
      <c r="E7" s="7"/>
      <c r="F7" s="7"/>
      <c r="G7" s="7"/>
      <c r="H7" s="14"/>
    </row>
    <row r="8" spans="1:8" x14ac:dyDescent="0.25">
      <c r="A8" s="38">
        <v>43075</v>
      </c>
      <c r="B8" s="3" t="s">
        <v>22</v>
      </c>
      <c r="C8" s="62">
        <v>62</v>
      </c>
      <c r="D8" s="7"/>
      <c r="E8" s="7"/>
      <c r="F8" s="7"/>
      <c r="G8" s="7"/>
      <c r="H8" s="14"/>
    </row>
    <row r="9" spans="1:8" x14ac:dyDescent="0.25">
      <c r="A9" s="38">
        <v>43076</v>
      </c>
      <c r="B9" s="3" t="s">
        <v>23</v>
      </c>
      <c r="C9" s="62">
        <v>62</v>
      </c>
      <c r="D9" s="7"/>
      <c r="E9" s="7"/>
      <c r="F9" s="7"/>
      <c r="G9" s="7"/>
      <c r="H9" s="14"/>
    </row>
    <row r="10" spans="1:8" x14ac:dyDescent="0.25">
      <c r="A10" s="38">
        <v>43077</v>
      </c>
      <c r="B10" s="3" t="s">
        <v>24</v>
      </c>
      <c r="C10" s="62">
        <v>62</v>
      </c>
      <c r="D10" s="7"/>
      <c r="E10" s="7"/>
      <c r="F10" s="7"/>
      <c r="G10" s="7"/>
      <c r="H10" s="14"/>
    </row>
    <row r="11" spans="1:8" x14ac:dyDescent="0.25">
      <c r="A11" s="38">
        <v>43080</v>
      </c>
      <c r="B11" s="3" t="s">
        <v>25</v>
      </c>
      <c r="C11" s="62">
        <v>62</v>
      </c>
      <c r="D11" s="7"/>
      <c r="E11" s="7"/>
      <c r="F11" s="7"/>
      <c r="G11" s="7"/>
      <c r="H11" s="14"/>
    </row>
    <row r="12" spans="1:8" x14ac:dyDescent="0.25">
      <c r="A12" s="38">
        <v>43081</v>
      </c>
      <c r="B12" s="3" t="s">
        <v>21</v>
      </c>
      <c r="C12" s="62">
        <v>62</v>
      </c>
      <c r="D12" s="7"/>
      <c r="E12" s="7"/>
      <c r="F12" s="7"/>
      <c r="G12" s="7"/>
      <c r="H12" s="14"/>
    </row>
    <row r="13" spans="1:8" x14ac:dyDescent="0.25">
      <c r="A13" s="38">
        <v>43082</v>
      </c>
      <c r="B13" s="3" t="s">
        <v>22</v>
      </c>
      <c r="C13" s="62">
        <v>62</v>
      </c>
      <c r="D13" s="7"/>
      <c r="E13" s="7"/>
      <c r="F13" s="7"/>
      <c r="G13" s="7"/>
      <c r="H13" s="14"/>
    </row>
    <row r="14" spans="1:8" x14ac:dyDescent="0.25">
      <c r="A14" s="38">
        <v>43083</v>
      </c>
      <c r="B14" s="3" t="s">
        <v>23</v>
      </c>
      <c r="C14" s="62">
        <v>62</v>
      </c>
      <c r="D14" s="7"/>
      <c r="E14" s="7"/>
      <c r="F14" s="7"/>
      <c r="G14" s="7"/>
      <c r="H14" s="14"/>
    </row>
    <row r="15" spans="1:8" x14ac:dyDescent="0.25">
      <c r="A15" s="38">
        <v>43084</v>
      </c>
      <c r="B15" s="3" t="s">
        <v>24</v>
      </c>
      <c r="C15" s="62">
        <v>62</v>
      </c>
      <c r="D15" s="7"/>
      <c r="E15" s="7"/>
      <c r="F15" s="7"/>
      <c r="G15" s="7"/>
      <c r="H15" s="14"/>
    </row>
    <row r="16" spans="1:8" x14ac:dyDescent="0.25">
      <c r="A16" s="38">
        <v>43087</v>
      </c>
      <c r="B16" s="3" t="s">
        <v>25</v>
      </c>
      <c r="C16" s="62">
        <v>62</v>
      </c>
      <c r="D16" s="7"/>
      <c r="E16" s="7"/>
      <c r="F16" s="7"/>
      <c r="G16" s="7"/>
      <c r="H16" s="14"/>
    </row>
    <row r="17" spans="1:8" x14ac:dyDescent="0.25">
      <c r="A17" s="38">
        <v>43088</v>
      </c>
      <c r="B17" s="3" t="s">
        <v>21</v>
      </c>
      <c r="C17" s="62">
        <v>62</v>
      </c>
      <c r="D17" s="7"/>
      <c r="E17" s="7"/>
      <c r="F17" s="7"/>
      <c r="G17" s="7"/>
      <c r="H17" s="14"/>
    </row>
    <row r="18" spans="1:8" x14ac:dyDescent="0.25">
      <c r="A18" s="38">
        <v>43089</v>
      </c>
      <c r="B18" s="3" t="s">
        <v>22</v>
      </c>
      <c r="C18" s="62">
        <v>62</v>
      </c>
      <c r="D18" s="7"/>
      <c r="E18" s="7"/>
      <c r="F18" s="7"/>
      <c r="G18" s="7"/>
      <c r="H18" s="14"/>
    </row>
    <row r="19" spans="1:8" x14ac:dyDescent="0.25">
      <c r="A19" s="38">
        <v>43090</v>
      </c>
      <c r="B19" s="3" t="s">
        <v>23</v>
      </c>
      <c r="C19" s="62">
        <v>62</v>
      </c>
      <c r="D19" s="7"/>
      <c r="E19" s="7"/>
      <c r="F19" s="7"/>
      <c r="G19" s="7"/>
      <c r="H19" s="14"/>
    </row>
    <row r="20" spans="1:8" x14ac:dyDescent="0.25">
      <c r="A20" s="38">
        <v>43091</v>
      </c>
      <c r="B20" s="3" t="s">
        <v>24</v>
      </c>
      <c r="C20" s="62">
        <v>62</v>
      </c>
      <c r="D20" s="7"/>
      <c r="E20" s="7"/>
      <c r="F20" s="7"/>
      <c r="G20" s="7"/>
      <c r="H20" s="14"/>
    </row>
    <row r="21" spans="1:8" x14ac:dyDescent="0.25">
      <c r="A21" s="38">
        <v>43094</v>
      </c>
      <c r="B21" s="3" t="s">
        <v>25</v>
      </c>
      <c r="C21" s="62">
        <v>62</v>
      </c>
      <c r="D21" s="7"/>
      <c r="E21" s="7"/>
      <c r="F21" s="7"/>
      <c r="G21" s="7"/>
      <c r="H21" s="14"/>
    </row>
    <row r="22" spans="1:8" x14ac:dyDescent="0.25">
      <c r="A22" s="38">
        <v>43095</v>
      </c>
      <c r="B22" s="3" t="s">
        <v>21</v>
      </c>
      <c r="C22" s="62">
        <v>62</v>
      </c>
      <c r="D22" s="7"/>
      <c r="E22" s="7"/>
      <c r="F22" s="7"/>
      <c r="G22" s="7"/>
      <c r="H22" s="14"/>
    </row>
    <row r="23" spans="1:8" x14ac:dyDescent="0.25">
      <c r="A23" s="38">
        <v>43096</v>
      </c>
      <c r="B23" s="3" t="s">
        <v>22</v>
      </c>
      <c r="C23" s="62">
        <v>62</v>
      </c>
      <c r="D23" s="7"/>
      <c r="E23" s="7"/>
      <c r="F23" s="7"/>
      <c r="G23" s="7"/>
      <c r="H23" s="14"/>
    </row>
    <row r="24" spans="1:8" x14ac:dyDescent="0.25">
      <c r="A24" s="38">
        <v>43097</v>
      </c>
      <c r="B24" s="3" t="s">
        <v>23</v>
      </c>
      <c r="C24" s="62">
        <v>62</v>
      </c>
      <c r="D24" s="7"/>
      <c r="E24" s="7"/>
      <c r="F24" s="7"/>
      <c r="G24" s="7"/>
      <c r="H24" s="14"/>
    </row>
    <row r="25" spans="1:8" x14ac:dyDescent="0.25">
      <c r="A25" s="38">
        <v>43098</v>
      </c>
      <c r="B25" s="3" t="s">
        <v>24</v>
      </c>
      <c r="C25" s="62">
        <v>62</v>
      </c>
      <c r="D25" s="7"/>
      <c r="E25" s="7"/>
      <c r="F25" s="7"/>
      <c r="G25" s="7"/>
      <c r="H25" s="14"/>
    </row>
    <row r="26" spans="1:8" x14ac:dyDescent="0.25">
      <c r="A26" s="38"/>
      <c r="B26" s="3"/>
      <c r="C26" s="56"/>
      <c r="D26" s="7"/>
      <c r="E26" s="7"/>
      <c r="F26" s="7"/>
      <c r="G26" s="7"/>
      <c r="H26" s="14"/>
    </row>
    <row r="27" spans="1:8" ht="15" customHeight="1" x14ac:dyDescent="0.25">
      <c r="A27" s="38"/>
      <c r="B27" s="3"/>
      <c r="C27" s="56"/>
      <c r="D27" s="7"/>
      <c r="E27" s="75" t="s">
        <v>11</v>
      </c>
      <c r="F27" s="75"/>
      <c r="G27" s="57">
        <f>'NECİP FAZIL'!H24</f>
        <v>3.87</v>
      </c>
      <c r="H27" s="58"/>
    </row>
    <row r="28" spans="1:8" x14ac:dyDescent="0.25">
      <c r="A28" s="38"/>
      <c r="B28" s="3"/>
      <c r="C28" s="56"/>
      <c r="D28" s="7"/>
      <c r="E28" s="7"/>
      <c r="F28" s="7"/>
      <c r="G28" s="7"/>
      <c r="H28" s="14"/>
    </row>
    <row r="29" spans="1:8" x14ac:dyDescent="0.25">
      <c r="A29" s="38"/>
      <c r="B29" s="3"/>
      <c r="C29" s="56"/>
      <c r="D29" s="7"/>
      <c r="E29" s="7"/>
      <c r="F29" s="7"/>
      <c r="G29" s="7"/>
      <c r="H29" s="14"/>
    </row>
    <row r="30" spans="1:8" x14ac:dyDescent="0.25">
      <c r="A30" s="38"/>
      <c r="B30" s="3"/>
      <c r="C30" s="56"/>
      <c r="D30" s="7"/>
      <c r="E30" s="70" t="s">
        <v>12</v>
      </c>
      <c r="F30" s="70"/>
      <c r="G30" s="76">
        <f>G27*C36</f>
        <v>5038.74</v>
      </c>
      <c r="H30" s="77"/>
    </row>
    <row r="31" spans="1:8" x14ac:dyDescent="0.25">
      <c r="A31" s="38"/>
      <c r="B31" s="3"/>
      <c r="C31" s="56"/>
      <c r="D31" s="7"/>
      <c r="E31" s="7"/>
      <c r="F31" s="7"/>
      <c r="G31" s="7"/>
      <c r="H31" s="14"/>
    </row>
    <row r="32" spans="1:8" x14ac:dyDescent="0.25">
      <c r="A32" s="38"/>
      <c r="B32" s="3"/>
      <c r="C32" s="40"/>
      <c r="D32" s="7"/>
      <c r="E32" s="7"/>
      <c r="F32" s="7"/>
      <c r="G32" s="7"/>
      <c r="H32" s="14"/>
    </row>
    <row r="33" spans="1:8" x14ac:dyDescent="0.25">
      <c r="A33" s="38"/>
      <c r="B33" s="3"/>
      <c r="C33" s="44"/>
      <c r="D33" s="7"/>
      <c r="E33" s="7"/>
      <c r="F33" s="7"/>
      <c r="G33" s="7"/>
      <c r="H33" s="14"/>
    </row>
    <row r="34" spans="1:8" x14ac:dyDescent="0.25">
      <c r="A34" s="38"/>
      <c r="B34" s="3"/>
      <c r="C34" s="44"/>
      <c r="D34" s="7"/>
      <c r="E34" s="7"/>
      <c r="F34" s="7"/>
      <c r="G34" s="7"/>
      <c r="H34" s="14"/>
    </row>
    <row r="35" spans="1:8" x14ac:dyDescent="0.25">
      <c r="A35" s="38"/>
      <c r="B35" s="3"/>
      <c r="C35" s="39"/>
      <c r="D35" s="7"/>
      <c r="E35" s="7"/>
      <c r="F35" s="7"/>
      <c r="G35" s="7"/>
      <c r="H35" s="14"/>
    </row>
    <row r="36" spans="1:8" x14ac:dyDescent="0.25">
      <c r="A36" s="66" t="s">
        <v>0</v>
      </c>
      <c r="B36" s="67"/>
      <c r="C36" s="25">
        <f>SUM(C5:C35)</f>
        <v>1302</v>
      </c>
      <c r="D36" s="8"/>
      <c r="E36" s="9"/>
      <c r="F36" s="9"/>
      <c r="G36" s="9"/>
      <c r="H36" s="18"/>
    </row>
    <row r="37" spans="1:8" x14ac:dyDescent="0.25">
      <c r="A37" s="19"/>
      <c r="B37" s="7"/>
      <c r="C37" s="7"/>
      <c r="D37" s="7"/>
      <c r="E37" s="7"/>
      <c r="F37" s="7"/>
      <c r="G37" s="7"/>
      <c r="H37" s="14"/>
    </row>
    <row r="38" spans="1:8" x14ac:dyDescent="0.25">
      <c r="A38" s="19"/>
      <c r="B38" s="7"/>
      <c r="C38" s="7"/>
      <c r="D38" s="7"/>
      <c r="E38" s="7"/>
      <c r="F38" s="7"/>
      <c r="G38" s="7"/>
      <c r="H38" s="14"/>
    </row>
    <row r="39" spans="1:8" x14ac:dyDescent="0.25">
      <c r="A39" s="68" t="s">
        <v>6</v>
      </c>
      <c r="B39" s="69"/>
      <c r="C39" s="7"/>
      <c r="D39" s="7"/>
      <c r="E39" s="7"/>
      <c r="F39" s="65" t="s">
        <v>7</v>
      </c>
      <c r="G39" s="65"/>
      <c r="H39" s="14"/>
    </row>
    <row r="40" spans="1:8" x14ac:dyDescent="0.25">
      <c r="A40" s="19"/>
      <c r="B40" s="7"/>
      <c r="C40" s="7"/>
      <c r="D40" s="7"/>
      <c r="E40" s="7"/>
      <c r="F40" s="7"/>
      <c r="G40" s="7"/>
      <c r="H40" s="14"/>
    </row>
    <row r="41" spans="1:8" x14ac:dyDescent="0.25">
      <c r="A41" s="68"/>
      <c r="B41" s="69"/>
      <c r="C41" s="7"/>
      <c r="D41" s="7"/>
      <c r="E41" s="7"/>
      <c r="F41" s="65" t="s">
        <v>28</v>
      </c>
      <c r="G41" s="65"/>
      <c r="H41" s="14"/>
    </row>
    <row r="42" spans="1:8" x14ac:dyDescent="0.25">
      <c r="A42" s="68"/>
      <c r="B42" s="69"/>
      <c r="C42" s="7"/>
      <c r="D42" s="7"/>
      <c r="E42" s="7"/>
      <c r="F42" s="65" t="s">
        <v>5</v>
      </c>
      <c r="G42" s="65"/>
      <c r="H42" s="14"/>
    </row>
    <row r="43" spans="1:8" x14ac:dyDescent="0.25">
      <c r="A43" s="19"/>
      <c r="B43" s="7"/>
      <c r="C43" s="7"/>
      <c r="D43" s="7"/>
      <c r="E43" s="7"/>
      <c r="F43" s="7"/>
      <c r="G43" s="7"/>
      <c r="H43" s="14"/>
    </row>
    <row r="44" spans="1:8" x14ac:dyDescent="0.25">
      <c r="A44" s="19"/>
      <c r="B44" s="7"/>
      <c r="C44" s="7"/>
      <c r="D44" s="7"/>
      <c r="E44" s="7"/>
      <c r="F44" s="7"/>
      <c r="G44" s="7"/>
      <c r="H44" s="14"/>
    </row>
    <row r="45" spans="1:8" x14ac:dyDescent="0.25">
      <c r="A45" s="19"/>
      <c r="B45" s="7"/>
      <c r="C45" s="7"/>
      <c r="D45" s="7"/>
      <c r="E45" s="7"/>
      <c r="F45" s="7"/>
      <c r="G45" s="7"/>
      <c r="H45" s="14"/>
    </row>
    <row r="46" spans="1:8" ht="15.75" thickBot="1" x14ac:dyDescent="0.3">
      <c r="A46" s="20"/>
      <c r="B46" s="21"/>
      <c r="C46" s="21"/>
      <c r="D46" s="21"/>
      <c r="E46" s="21"/>
      <c r="F46" s="21"/>
      <c r="G46" s="21"/>
      <c r="H46" s="22"/>
    </row>
    <row r="47" spans="1:8" x14ac:dyDescent="0.25">
      <c r="A47" s="1"/>
    </row>
  </sheetData>
  <mergeCells count="11">
    <mergeCell ref="A36:B36"/>
    <mergeCell ref="B2:H2"/>
    <mergeCell ref="E27:F27"/>
    <mergeCell ref="E30:F30"/>
    <mergeCell ref="G30:H30"/>
    <mergeCell ref="A39:B39"/>
    <mergeCell ref="F39:G39"/>
    <mergeCell ref="A41:B41"/>
    <mergeCell ref="F41:G41"/>
    <mergeCell ref="A42:B42"/>
    <mergeCell ref="F42:G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2" zoomScaleNormal="100" workbookViewId="0">
      <selection sqref="A1:XFD21"/>
    </sheetView>
  </sheetViews>
  <sheetFormatPr defaultRowHeight="15" x14ac:dyDescent="0.25"/>
  <cols>
    <col min="1" max="1" width="6.5703125" customWidth="1"/>
    <col min="2" max="2" width="34" customWidth="1"/>
    <col min="3" max="3" width="13.28515625" customWidth="1"/>
    <col min="4" max="4" width="15.140625" customWidth="1"/>
    <col min="5" max="5" width="11.28515625" customWidth="1"/>
    <col min="6" max="6" width="6.28515625" customWidth="1"/>
    <col min="7" max="7" width="9.42578125" customWidth="1"/>
    <col min="9" max="9" width="14.42578125" customWidth="1"/>
    <col min="10" max="10" width="14.5703125" customWidth="1"/>
    <col min="11" max="11" width="13" customWidth="1"/>
  </cols>
  <sheetData>
    <row r="1" spans="1:11" hidden="1" x14ac:dyDescent="0.25"/>
    <row r="2" spans="1:11" ht="15.75" hidden="1" x14ac:dyDescent="0.25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hidden="1" x14ac:dyDescent="0.25">
      <c r="A3" s="86" t="s">
        <v>78</v>
      </c>
      <c r="B3" s="86"/>
      <c r="C3" s="86"/>
      <c r="D3" s="86"/>
      <c r="E3" s="86"/>
      <c r="F3" s="86"/>
      <c r="G3" s="86"/>
      <c r="H3" s="86"/>
      <c r="I3" s="86"/>
    </row>
    <row r="4" spans="1:11" hidden="1" x14ac:dyDescent="0.25"/>
    <row r="5" spans="1:11" ht="56.25" hidden="1" x14ac:dyDescent="0.25">
      <c r="A5" s="27" t="s">
        <v>29</v>
      </c>
      <c r="B5" s="27" t="s">
        <v>30</v>
      </c>
      <c r="C5" s="27" t="s">
        <v>31</v>
      </c>
      <c r="D5" s="27" t="s">
        <v>32</v>
      </c>
      <c r="E5" s="28" t="s">
        <v>2</v>
      </c>
      <c r="F5" s="28" t="s">
        <v>55</v>
      </c>
      <c r="G5" s="29" t="s">
        <v>33</v>
      </c>
      <c r="H5" s="29" t="s">
        <v>34</v>
      </c>
      <c r="I5" s="29" t="s">
        <v>35</v>
      </c>
      <c r="J5" s="30" t="s">
        <v>36</v>
      </c>
      <c r="K5" s="30" t="s">
        <v>37</v>
      </c>
    </row>
    <row r="6" spans="1:11" ht="31.5" hidden="1" x14ac:dyDescent="0.25">
      <c r="A6" s="27">
        <v>1</v>
      </c>
      <c r="B6" s="32" t="s">
        <v>43</v>
      </c>
      <c r="C6" s="32">
        <v>7410288712</v>
      </c>
      <c r="D6" s="32" t="s">
        <v>44</v>
      </c>
      <c r="E6" s="31">
        <v>56</v>
      </c>
      <c r="F6" s="31">
        <v>21</v>
      </c>
      <c r="G6" s="32">
        <f t="shared" ref="G6:G11" si="0">E6*F6</f>
        <v>1176</v>
      </c>
      <c r="H6" s="33">
        <v>3.87</v>
      </c>
      <c r="I6" s="45">
        <f t="shared" ref="I6:I11" si="1">G6*H6</f>
        <v>4551.12</v>
      </c>
      <c r="J6" s="35">
        <f>ROUND((I6*88%),2)</f>
        <v>4004.99</v>
      </c>
      <c r="K6" s="35">
        <f>ROUND((I6*12%),2)</f>
        <v>546.13</v>
      </c>
    </row>
    <row r="7" spans="1:11" ht="31.5" hidden="1" x14ac:dyDescent="0.25">
      <c r="A7" s="27">
        <v>2</v>
      </c>
      <c r="B7" s="32" t="s">
        <v>45</v>
      </c>
      <c r="C7" s="32">
        <v>7410463932</v>
      </c>
      <c r="D7" s="32" t="s">
        <v>46</v>
      </c>
      <c r="E7" s="31">
        <v>170</v>
      </c>
      <c r="F7" s="31">
        <v>21</v>
      </c>
      <c r="G7" s="32">
        <f t="shared" si="0"/>
        <v>3570</v>
      </c>
      <c r="H7" s="33">
        <v>3.87</v>
      </c>
      <c r="I7" s="45">
        <f t="shared" si="1"/>
        <v>13815.9</v>
      </c>
      <c r="J7" s="35">
        <f t="shared" ref="J7" si="2">ROUNDUP((I7*88%),2)</f>
        <v>12158</v>
      </c>
      <c r="K7" s="35">
        <f>ROUNDDOWN((I7*12%),2)</f>
        <v>1657.9</v>
      </c>
    </row>
    <row r="8" spans="1:11" ht="31.5" hidden="1" x14ac:dyDescent="0.25">
      <c r="A8" s="27">
        <v>3</v>
      </c>
      <c r="B8" s="32" t="s">
        <v>8</v>
      </c>
      <c r="C8" s="32">
        <v>8760070140</v>
      </c>
      <c r="D8" s="32" t="s">
        <v>41</v>
      </c>
      <c r="E8" s="31">
        <v>60</v>
      </c>
      <c r="F8" s="31">
        <v>21</v>
      </c>
      <c r="G8" s="32">
        <f t="shared" si="0"/>
        <v>1260</v>
      </c>
      <c r="H8" s="33">
        <v>3.87</v>
      </c>
      <c r="I8" s="45">
        <f t="shared" si="1"/>
        <v>4876.2</v>
      </c>
      <c r="J8" s="35">
        <f>ROUNDDOWN((I8*88%),2)</f>
        <v>4291.05</v>
      </c>
      <c r="K8" s="35">
        <f>ROUNDUP((I8*12%),2)</f>
        <v>585.15</v>
      </c>
    </row>
    <row r="9" spans="1:11" ht="31.5" hidden="1" x14ac:dyDescent="0.25">
      <c r="A9" s="27">
        <v>4</v>
      </c>
      <c r="B9" s="32" t="s">
        <v>9</v>
      </c>
      <c r="C9" s="32">
        <v>7590312547</v>
      </c>
      <c r="D9" s="32" t="s">
        <v>42</v>
      </c>
      <c r="E9" s="31">
        <v>22</v>
      </c>
      <c r="F9" s="31">
        <v>21</v>
      </c>
      <c r="G9" s="32">
        <f t="shared" si="0"/>
        <v>462</v>
      </c>
      <c r="H9" s="33">
        <v>3.87</v>
      </c>
      <c r="I9" s="45">
        <f t="shared" si="1"/>
        <v>1787.94</v>
      </c>
      <c r="J9" s="35">
        <f>ROUNDUP((I9*88%),2)</f>
        <v>1573.39</v>
      </c>
      <c r="K9" s="35">
        <f>ROUNDUP((I9*12%),2)</f>
        <v>214.56</v>
      </c>
    </row>
    <row r="10" spans="1:11" ht="31.5" hidden="1" x14ac:dyDescent="0.25">
      <c r="A10" s="27">
        <v>5</v>
      </c>
      <c r="B10" s="32" t="s">
        <v>40</v>
      </c>
      <c r="C10" s="32">
        <v>7410627499</v>
      </c>
      <c r="D10" s="32" t="s">
        <v>56</v>
      </c>
      <c r="E10" s="31">
        <v>62</v>
      </c>
      <c r="F10" s="31">
        <v>21</v>
      </c>
      <c r="G10" s="32">
        <f t="shared" si="0"/>
        <v>1302</v>
      </c>
      <c r="H10" s="33">
        <v>3.87</v>
      </c>
      <c r="I10" s="45">
        <f t="shared" si="1"/>
        <v>5038.74</v>
      </c>
      <c r="J10" s="35">
        <f t="shared" ref="J10:J11" si="3">ROUNDUP((I10*88%),2)</f>
        <v>4434.1000000000004</v>
      </c>
      <c r="K10" s="35">
        <f t="shared" ref="K10:K11" si="4">ROUNDUP((I10*12%),2)</f>
        <v>604.65</v>
      </c>
    </row>
    <row r="11" spans="1:11" ht="31.5" hidden="1" x14ac:dyDescent="0.25">
      <c r="A11" s="27">
        <v>6</v>
      </c>
      <c r="B11" s="32" t="s">
        <v>38</v>
      </c>
      <c r="C11" s="32">
        <v>7410293316</v>
      </c>
      <c r="D11" s="32" t="s">
        <v>39</v>
      </c>
      <c r="E11" s="31">
        <v>125</v>
      </c>
      <c r="F11" s="31">
        <v>21</v>
      </c>
      <c r="G11" s="32">
        <f t="shared" si="0"/>
        <v>2625</v>
      </c>
      <c r="H11" s="33">
        <v>3.87</v>
      </c>
      <c r="I11" s="45">
        <f t="shared" si="1"/>
        <v>10158.75</v>
      </c>
      <c r="J11" s="35">
        <f t="shared" si="3"/>
        <v>8939.7000000000007</v>
      </c>
      <c r="K11" s="35">
        <f t="shared" si="4"/>
        <v>1219.05</v>
      </c>
    </row>
    <row r="12" spans="1:11" hidden="1" x14ac:dyDescent="0.25">
      <c r="A12" s="88" t="s">
        <v>47</v>
      </c>
      <c r="B12" s="89"/>
      <c r="C12" s="41"/>
      <c r="D12" s="41"/>
      <c r="E12" s="43"/>
      <c r="F12" s="41"/>
      <c r="G12" s="43"/>
      <c r="H12" s="42"/>
      <c r="I12" s="46">
        <f>ROUNDDOWN((I6+I7+I8+I9+I10+I11),2)</f>
        <v>40228.65</v>
      </c>
      <c r="J12" s="34">
        <f>SUM(J6:J11)</f>
        <v>35401.229999999996</v>
      </c>
      <c r="K12" s="34">
        <f>ROUNDDOWN((K6+K7+K8+K9+K10+K11),2)</f>
        <v>4827.4399999999996</v>
      </c>
    </row>
    <row r="13" spans="1:11" ht="15.75" hidden="1" x14ac:dyDescent="0.25">
      <c r="G13" s="87"/>
      <c r="H13" s="87"/>
    </row>
    <row r="14" spans="1:11" hidden="1" x14ac:dyDescent="0.25">
      <c r="B14" s="37">
        <f ca="1">TODAY()</f>
        <v>43136</v>
      </c>
      <c r="C14" s="37"/>
      <c r="D14" s="37"/>
      <c r="G14" s="84">
        <f ca="1">B14</f>
        <v>43136</v>
      </c>
      <c r="H14" s="85"/>
    </row>
    <row r="15" spans="1:11" hidden="1" x14ac:dyDescent="0.25">
      <c r="B15" s="36" t="s">
        <v>48</v>
      </c>
      <c r="C15" s="36"/>
      <c r="D15" s="36"/>
      <c r="E15" s="85" t="s">
        <v>49</v>
      </c>
      <c r="F15" s="85"/>
      <c r="G15" s="85"/>
      <c r="H15" s="85"/>
      <c r="I15" s="85"/>
    </row>
    <row r="16" spans="1:11" hidden="1" x14ac:dyDescent="0.25">
      <c r="B16" s="36"/>
      <c r="C16" s="36"/>
      <c r="D16" s="36"/>
      <c r="G16" s="36"/>
      <c r="H16" s="36"/>
    </row>
    <row r="17" spans="2:8" hidden="1" x14ac:dyDescent="0.25">
      <c r="B17" s="36" t="s">
        <v>50</v>
      </c>
      <c r="C17" s="36"/>
      <c r="D17" s="36"/>
      <c r="G17" s="85" t="s">
        <v>51</v>
      </c>
      <c r="H17" s="85"/>
    </row>
    <row r="18" spans="2:8" hidden="1" x14ac:dyDescent="0.25">
      <c r="B18" s="36" t="s">
        <v>52</v>
      </c>
      <c r="C18" s="36"/>
      <c r="D18" s="36"/>
      <c r="G18" s="85" t="s">
        <v>53</v>
      </c>
      <c r="H18" s="85"/>
    </row>
    <row r="19" spans="2:8" hidden="1" x14ac:dyDescent="0.25">
      <c r="B19" s="36"/>
      <c r="C19" s="36"/>
      <c r="D19" s="36"/>
    </row>
    <row r="20" spans="2:8" hidden="1" x14ac:dyDescent="0.25">
      <c r="B20" s="36"/>
      <c r="C20" s="36"/>
      <c r="D20" s="36"/>
      <c r="E20" t="s">
        <v>54</v>
      </c>
    </row>
    <row r="21" spans="2:8" hidden="1" x14ac:dyDescent="0.25"/>
  </sheetData>
  <mergeCells count="8">
    <mergeCell ref="G14:H14"/>
    <mergeCell ref="E15:I15"/>
    <mergeCell ref="G17:H17"/>
    <mergeCell ref="G18:H18"/>
    <mergeCell ref="A2:K2"/>
    <mergeCell ref="A3:I3"/>
    <mergeCell ref="G13:H13"/>
    <mergeCell ref="A12:B12"/>
  </mergeCells>
  <pageMargins left="0.70866141732283472" right="0" top="0.74803149606299213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0" sqref="D10"/>
    </sheetView>
  </sheetViews>
  <sheetFormatPr defaultRowHeight="15" x14ac:dyDescent="0.25"/>
  <cols>
    <col min="1" max="1" width="6.28515625" customWidth="1"/>
    <col min="2" max="2" width="49.5703125" customWidth="1"/>
    <col min="3" max="3" width="12.5703125" customWidth="1"/>
    <col min="4" max="4" width="15" customWidth="1"/>
    <col min="6" max="6" width="12" customWidth="1"/>
  </cols>
  <sheetData>
    <row r="1" spans="1:6" ht="35.25" customHeight="1" x14ac:dyDescent="0.25">
      <c r="A1" s="49" t="s">
        <v>57</v>
      </c>
      <c r="B1" s="49" t="s">
        <v>58</v>
      </c>
      <c r="C1" s="55" t="s">
        <v>73</v>
      </c>
      <c r="D1" s="50" t="s">
        <v>59</v>
      </c>
      <c r="F1" s="55" t="s">
        <v>74</v>
      </c>
    </row>
    <row r="2" spans="1:6" ht="15.75" customHeight="1" x14ac:dyDescent="0.25">
      <c r="A2" s="47" t="s">
        <v>60</v>
      </c>
      <c r="B2" s="51" t="s">
        <v>61</v>
      </c>
      <c r="C2" s="51">
        <v>112</v>
      </c>
      <c r="D2" s="54">
        <v>12</v>
      </c>
    </row>
    <row r="3" spans="1:6" x14ac:dyDescent="0.25">
      <c r="A3" s="47">
        <v>2</v>
      </c>
      <c r="B3" s="51" t="s">
        <v>62</v>
      </c>
      <c r="C3" s="51"/>
      <c r="D3" s="54"/>
      <c r="E3">
        <v>8</v>
      </c>
      <c r="F3">
        <v>44</v>
      </c>
    </row>
    <row r="4" spans="1:6" ht="15" customHeight="1" x14ac:dyDescent="0.25">
      <c r="A4" s="47">
        <v>3</v>
      </c>
      <c r="B4" s="51" t="s">
        <v>63</v>
      </c>
      <c r="C4" s="51">
        <v>498</v>
      </c>
      <c r="D4" s="54">
        <v>11</v>
      </c>
    </row>
    <row r="5" spans="1:6" x14ac:dyDescent="0.25">
      <c r="A5" s="47">
        <v>4</v>
      </c>
      <c r="B5" s="51" t="s">
        <v>64</v>
      </c>
      <c r="C5" s="51">
        <v>27</v>
      </c>
      <c r="D5" s="54">
        <v>3</v>
      </c>
    </row>
    <row r="6" spans="1:6" ht="18" customHeight="1" x14ac:dyDescent="0.25">
      <c r="A6" s="47">
        <v>5</v>
      </c>
      <c r="B6" s="51" t="s">
        <v>65</v>
      </c>
      <c r="C6" s="51"/>
      <c r="D6" s="54"/>
      <c r="E6">
        <v>15</v>
      </c>
      <c r="F6">
        <v>54</v>
      </c>
    </row>
    <row r="7" spans="1:6" x14ac:dyDescent="0.25">
      <c r="A7" s="48">
        <v>6</v>
      </c>
      <c r="B7" s="51" t="s">
        <v>66</v>
      </c>
      <c r="C7" s="51"/>
      <c r="D7" s="54"/>
      <c r="E7">
        <v>34</v>
      </c>
      <c r="F7">
        <v>136</v>
      </c>
    </row>
    <row r="8" spans="1:6" x14ac:dyDescent="0.25">
      <c r="A8" s="52">
        <v>7</v>
      </c>
      <c r="B8" s="51" t="s">
        <v>67</v>
      </c>
      <c r="C8" s="51"/>
      <c r="D8" s="54"/>
      <c r="E8">
        <v>13</v>
      </c>
      <c r="F8">
        <v>60</v>
      </c>
    </row>
    <row r="9" spans="1:6" ht="16.5" customHeight="1" x14ac:dyDescent="0.25">
      <c r="A9" s="52">
        <v>8</v>
      </c>
      <c r="B9" s="51" t="s">
        <v>68</v>
      </c>
      <c r="C9" s="51"/>
      <c r="D9" s="54"/>
      <c r="E9">
        <v>22</v>
      </c>
      <c r="F9">
        <v>34</v>
      </c>
    </row>
    <row r="10" spans="1:6" ht="16.5" customHeight="1" x14ac:dyDescent="0.25">
      <c r="A10" s="52">
        <v>9</v>
      </c>
      <c r="B10" s="51" t="s">
        <v>69</v>
      </c>
      <c r="C10" s="51">
        <v>282</v>
      </c>
      <c r="D10" s="54">
        <v>34</v>
      </c>
    </row>
    <row r="11" spans="1:6" x14ac:dyDescent="0.25">
      <c r="A11" s="52">
        <v>10</v>
      </c>
      <c r="B11" s="51" t="s">
        <v>70</v>
      </c>
      <c r="C11" s="51">
        <v>46</v>
      </c>
      <c r="D11" s="54"/>
    </row>
    <row r="12" spans="1:6" x14ac:dyDescent="0.25">
      <c r="A12" s="53">
        <v>11</v>
      </c>
      <c r="B12" s="51" t="s">
        <v>71</v>
      </c>
      <c r="C12" s="51"/>
      <c r="D12" s="54"/>
      <c r="F12">
        <v>60</v>
      </c>
    </row>
    <row r="13" spans="1:6" x14ac:dyDescent="0.25">
      <c r="A13" s="53">
        <v>12</v>
      </c>
      <c r="B13" s="51" t="s">
        <v>72</v>
      </c>
      <c r="C13" s="51">
        <v>131</v>
      </c>
      <c r="D13" s="54">
        <v>22</v>
      </c>
    </row>
    <row r="14" spans="1:6" x14ac:dyDescent="0.25">
      <c r="B14" s="51" t="s">
        <v>75</v>
      </c>
      <c r="D14" s="54"/>
      <c r="F14">
        <v>22</v>
      </c>
    </row>
    <row r="15" spans="1:6" x14ac:dyDescent="0.25">
      <c r="D15" s="54"/>
    </row>
    <row r="16" spans="1:6" x14ac:dyDescent="0.25">
      <c r="D16" s="54"/>
    </row>
    <row r="17" spans="2:7" x14ac:dyDescent="0.25">
      <c r="D17" s="54"/>
    </row>
    <row r="18" spans="2:7" x14ac:dyDescent="0.25">
      <c r="D18" s="54"/>
    </row>
    <row r="19" spans="2:7" x14ac:dyDescent="0.25">
      <c r="D19" s="54"/>
    </row>
    <row r="20" spans="2:7" x14ac:dyDescent="0.25">
      <c r="B20" t="s">
        <v>76</v>
      </c>
      <c r="C20" s="54">
        <f>SUM(C2:C19)</f>
        <v>1096</v>
      </c>
      <c r="D20" s="54">
        <f>SUM(D2:D19)</f>
        <v>82</v>
      </c>
      <c r="E20">
        <f>SUM(E3:E19)</f>
        <v>92</v>
      </c>
      <c r="F20">
        <f>SUM(F3:F19)</f>
        <v>410</v>
      </c>
      <c r="G20">
        <f>C20+D20+F20+E20</f>
        <v>1680</v>
      </c>
    </row>
    <row r="22" spans="2:7" x14ac:dyDescent="0.25">
      <c r="D22" s="54">
        <f>C20+D20</f>
        <v>1178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SALİHLİ MERKEZ ANADOLU</vt:lpstr>
      <vt:lpstr>imam Hatip Kız</vt:lpstr>
      <vt:lpstr>TÜRKBİRLİĞİ</vt:lpstr>
      <vt:lpstr>SEKİNE EVREN</vt:lpstr>
      <vt:lpstr>NECİP FAZIL</vt:lpstr>
      <vt:lpstr>Şehit Mustafa Serin And.İmam Ha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2017-12-20T07:33:09Z</cp:lastPrinted>
  <dcterms:created xsi:type="dcterms:W3CDTF">2013-12-23T13:45:18Z</dcterms:created>
  <dcterms:modified xsi:type="dcterms:W3CDTF">2018-02-05T09:18:10Z</dcterms:modified>
</cp:coreProperties>
</file>